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tabRatio="742" firstSheet="9" activeTab="11"/>
  </bookViews>
  <sheets>
    <sheet name="Առողջ. նախարար." sheetId="1" r:id="rId1"/>
    <sheet name="Արմավիր" sheetId="2" r:id="rId2"/>
    <sheet name="Արագածոտն" sheetId="3" r:id="rId3"/>
    <sheet name="Արարատ" sheetId="4" r:id="rId4"/>
    <sheet name="Գեղարքունիք" sheetId="5" r:id="rId5"/>
    <sheet name="լոռի" sheetId="6" r:id="rId6"/>
    <sheet name="կոտայք" sheetId="7" r:id="rId7"/>
    <sheet name="Սյունիք" sheetId="8" r:id="rId8"/>
    <sheet name="Վայոց ձոր" sheetId="9" r:id="rId9"/>
    <sheet name="Տավուշ" sheetId="10" r:id="rId10"/>
    <sheet name="Շիրակ" sheetId="11" r:id="rId11"/>
    <sheet name="ԸՆԴՀԱՆՈՒՐԸ" sheetId="12" r:id="rId12"/>
  </sheets>
  <definedNames/>
  <calcPr fullCalcOnLoad="1" refMode="R1C1"/>
</workbook>
</file>

<file path=xl/sharedStrings.xml><?xml version="1.0" encoding="utf-8"?>
<sst xmlns="http://schemas.openxmlformats.org/spreadsheetml/2006/main" count="432" uniqueCount="150">
  <si>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</si>
  <si>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</si>
  <si>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</si>
  <si>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</si>
  <si>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</si>
  <si>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</si>
  <si>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</si>
  <si>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</si>
  <si>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</si>
  <si>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</si>
  <si>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</si>
  <si>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</si>
  <si>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</si>
  <si>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</si>
  <si>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</si>
  <si>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</si>
  <si>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</si>
  <si>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</si>
  <si>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</si>
  <si>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</si>
  <si>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հ/հ</t>
  </si>
  <si>
    <t>Առևտրային կազմակերպության անվանումը</t>
  </si>
  <si>
    <t>Ընդամենը</t>
  </si>
  <si>
    <t>&lt;&lt;Ինֆեկցիոն հակատուբերկուլյոզային հիվանդանոց&gt;&gt;ՓԲԸ</t>
  </si>
  <si>
    <t>&lt;&lt;Ծննդատուն&gt;&gt; ՓԲԸ</t>
  </si>
  <si>
    <t>&lt;&lt;ՈՒռուցքաբանական դիսպանսեր&gt;&gt; ՓԲԸ</t>
  </si>
  <si>
    <t>&lt;&lt;Հոգեկան առողջության կենտրոն&gt;&gt; ՓԲԸ</t>
  </si>
  <si>
    <t>&lt;&lt;Թիվ  1 պոլիկլինիկա&gt;&gt;ՓԲԸ</t>
  </si>
  <si>
    <t>&lt;&lt;Թիվ 2 պոլիկլինիկա&gt;&gt; ՓԲԸ</t>
  </si>
  <si>
    <t>&lt;&lt;Միջազգային կարմիր խաչի&gt;&gt;անվ.պոլիկլինիկա&gt;&gt; ՓԲԸ</t>
  </si>
  <si>
    <t>&lt;&lt;Արյան փոխներարկման կայան&gt;&gt; ՓԲԸ</t>
  </si>
  <si>
    <t>&lt;&lt;Արթիկի բժշկական կենտրոն&gt;&gt; ՓԲԸ</t>
  </si>
  <si>
    <t>&lt;&lt;Արթիկի մոր և մանկան առողջության պահպանման կենտրոն&gt;&gt; ՓԲԸ</t>
  </si>
  <si>
    <t>&lt;&lt;Ամասիայի առողջության կենտրոն&gt;&gt; ՓԲԸ</t>
  </si>
  <si>
    <t>&lt;&lt;Աբաջյանի անվ.&lt;&lt;Ընտանեկան բժշկության կենտրոն&gt;&gt;ՓԲԸ</t>
  </si>
  <si>
    <t xml:space="preserve">&lt;&lt;Էնրիկո Մատտեի&gt;&gt; անվ.պոլիկլինիկա&gt;&gt;ՓԲԸ     </t>
  </si>
  <si>
    <t>&lt;&lt;Պաթոլոգո-անատոմիական լաբորատորիա&gt;&gt; ՓԲԸ</t>
  </si>
  <si>
    <t>&lt;&lt;Շտապ բուժօգնության կայան&gt;&gt; ՓԲԸ</t>
  </si>
  <si>
    <t>&lt;&lt;Ախուրյանի բժշկական կենտրոն&gt;&gt; ՓԲԸ</t>
  </si>
  <si>
    <t>&lt;&lt;Բեռլին&gt;&gt; պոլիկլինիկա ՓԲԸ</t>
  </si>
  <si>
    <t>&lt;&lt;Մարալիկի առողջության կենտրոն&gt;&gt; ՓԲԸ</t>
  </si>
  <si>
    <t>Գյումրու &lt;&lt;Մոր և Մանկան Ավստրիական հիվանդանոց&gt;&gt;ՓԲԸ</t>
  </si>
  <si>
    <t>Ընդամենը եկամուտներ</t>
  </si>
  <si>
    <t xml:space="preserve">&lt;&lt;Գյումրու բժշկական կենտրոն&gt;&gt;ՓԲԸ </t>
  </si>
  <si>
    <t xml:space="preserve">պետպատվեր </t>
  </si>
  <si>
    <t>%</t>
  </si>
  <si>
    <t>վճարովի բուժ օգնություն</t>
  </si>
  <si>
    <t>շահութաբերություն %</t>
  </si>
  <si>
    <t>համավճար</t>
  </si>
  <si>
    <t xml:space="preserve">Զուտ շահույթ </t>
  </si>
  <si>
    <t>վնասի մեծությունը</t>
  </si>
  <si>
    <t>Աշխատավարձ</t>
  </si>
  <si>
    <t>Աշխատողների քանակը</t>
  </si>
  <si>
    <t>հազ. դրամ</t>
  </si>
  <si>
    <t>&lt;&lt;Սուրբ Գրիգոր Լուսավորիչ&gt;&gt; ԲԿ  ՓԲԸ</t>
  </si>
  <si>
    <t>&lt;&lt;Նարկոլոգիական հանրապետական կենտրոն&gt;&gt; ՓԲԸ</t>
  </si>
  <si>
    <t>&lt;&lt;Պրոֆ.Ռ.Օ. Յոլյանի անվ. արյունաբանական կենտրոն&gt;&gt; ՓԲԸ</t>
  </si>
  <si>
    <t>&lt;&lt;Սևանի հոգեբուժական հիվանդանոց&gt;&gt; ՓԲԸ</t>
  </si>
  <si>
    <t>&lt;&lt; Զարիշատ Արամ Մկրտչյանի անվան Արմավիրի բժշկական կենտրոն&gt;&gt; ՓԲԸ</t>
  </si>
  <si>
    <t>&lt;&lt;Քևօրք և Անիթա Փակումեանների հիշատակի &lt;&lt;Հիսուսի մանուկներ&gt;&gt; առողջության կենտրոն&gt;&gt;ՓԲԸ</t>
  </si>
  <si>
    <t>&lt;&lt;Մեծամորի բժշկական կենտրոն&gt;&gt; ՓԲԸ</t>
  </si>
  <si>
    <t>&lt;&lt;Արմավիրի արյան փոխներարկման կայան&gt;&gt; ՊՓԲԸ</t>
  </si>
  <si>
    <t>&lt;&lt;Վաղարշապատի հիվանդանոց&gt;&gt; ՊՓԲԸ</t>
  </si>
  <si>
    <t>&lt;&lt;Էջմիածնի բժշկական կենտրոն&gt;&gt; ՓԲԸ</t>
  </si>
  <si>
    <t>&lt;&lt;Ակադեմիկոս Ս.Ավդալբեկյանի անվան առողջապ. ազգային ինստիտուտ&gt;&gt; ՓԲԸ*</t>
  </si>
  <si>
    <t>&lt;&lt;Իջևանի բժշկ.կենտրոն&gt;&gt; ՓԲԸ</t>
  </si>
  <si>
    <t>&lt;&lt;Նոյեմբերյանի Բ/կ&gt;&gt; ՓԲԸ</t>
  </si>
  <si>
    <t>&lt;&lt;Իջևանի առողջության առաջնային պահպանման կենտրոն&gt;&gt; ՓԲԸ</t>
  </si>
  <si>
    <t>&lt;&lt; Գորիսի բժշկական կենտրոն &gt;&gt; ՓԲԸ</t>
  </si>
  <si>
    <t>&lt;&lt; Կապանի բժշկական կենտրոն &gt;&gt; ՓԲԸ</t>
  </si>
  <si>
    <t>&lt;&lt; Սյունիքի մարզային նյարդահոգեբուժական դիսպանսեր &gt;&gt; ՓԲԸ</t>
  </si>
  <si>
    <t>&lt;&lt; Քաջարանի բժշկական կենտրոն &gt;&gt; ՓԲԸ</t>
  </si>
  <si>
    <t>&lt;&lt;Սյունիքի մարզային արյան փոխներարկման կայան &gt;&gt; ՓԲԸ</t>
  </si>
  <si>
    <t>&lt;&lt; Մեղրու տարածաշրջանային բժշկական կենտրոն&gt;&gt; ՓԲԸ</t>
  </si>
  <si>
    <t>&lt;&lt; Սիսիանի բժշկական կենտրոն &gt;&gt; ՓԲԸ</t>
  </si>
  <si>
    <t>&lt;&lt;Գավառի ԲԿ&gt;&gt; ՓԲԸ</t>
  </si>
  <si>
    <t>&lt;&lt;Մարտունու ԲԿ&gt;&gt; ՓԲԸ</t>
  </si>
  <si>
    <t>&lt;&lt;Սևանի հիվանդանոց&gt;&gt;ԲԿ</t>
  </si>
  <si>
    <t>&lt;&lt;Վարդենիսի հիվանդանոց&gt;&gt;ՓԲԸ</t>
  </si>
  <si>
    <t>&lt;&lt;Ճամբարակի ԱԿ&gt;&gt;ՓԲԸ</t>
  </si>
  <si>
    <t>&lt;&lt;Գավառի պոլիկլինիկա&gt;&gt; ՓԲԸ</t>
  </si>
  <si>
    <t>&lt;&lt;Վարդենիսի պոլիկլինիկա&gt;&gt; ՓԲԸ</t>
  </si>
  <si>
    <t>&lt;&lt;Մարտունու ծննդատուն&gt;&gt;ՓԲԸ</t>
  </si>
  <si>
    <t>«Աշտարակի ԲԿ» ՓԲԸ</t>
  </si>
  <si>
    <t>«Ապարանի ԲԿ» ՓԲԸ</t>
  </si>
  <si>
    <t xml:space="preserve">«Թալինի ԲԿ» ՓԲԸ </t>
  </si>
  <si>
    <t>«Ծաղկահովիտի ԲԿ» ՓԲԸ</t>
  </si>
  <si>
    <t>&lt;&lt;Հրազդանի բժշկական կենտրոն&gt;&gt;ՓԲԸ</t>
  </si>
  <si>
    <t>&lt;&lt;Աբովյանի բժշկական կենտրոն&gt;&gt;ՊՓԲԸ</t>
  </si>
  <si>
    <t>&lt;&lt;Աբովյանի ծննդատուն&gt;&gt;ՊՓԲԸ</t>
  </si>
  <si>
    <t>&lt;&lt;Չարենցավանի բժշկական կենտրոն&gt;&gt;ՊՓԲԸ</t>
  </si>
  <si>
    <t>&lt;&lt;Նաիրի բժշկական կենտրոն&gt;&gt;ՊՓԲԸ</t>
  </si>
  <si>
    <t>&lt;&lt;Նոր Հաճընի պոլիկլինիկա&gt;&gt; ՊՓԲԸ</t>
  </si>
  <si>
    <t>&lt;&lt;Ծաղկաձորի ԲԱ&gt;&gt; ՊՓԲԸ</t>
  </si>
  <si>
    <t>&lt;&lt;Հրազդանի մարզային արյան բանկ&gt;&gt; ՊՓԲԸ</t>
  </si>
  <si>
    <t xml:space="preserve"> &lt;&lt;Արտաշատի բժշկական կենտրոն&gt;&gt; ՓԲԸ </t>
  </si>
  <si>
    <t>&lt;&lt;Վեդու բժշկական կենտրոն&gt;&gt; ՓԲԸ</t>
  </si>
  <si>
    <t xml:space="preserve"> &lt;&lt;Վեդու ծննդատուն&gt;&gt; ՓԲԸ</t>
  </si>
  <si>
    <t xml:space="preserve"> &lt;&lt;Արարատի  ԲԿ&gt;&gt; ՓԲԸ</t>
  </si>
  <si>
    <t xml:space="preserve"> &lt;&lt;Մասիսի բժշկական կենտրոն&gt;&gt; ՓԲԸ</t>
  </si>
  <si>
    <t>&lt;&lt;Արմաշի առողջապահության կենտրոն&gt;&gt; ՓԲԸ</t>
  </si>
  <si>
    <t>ՈԿՖ Բանավանի ԱԱՊԿ ՓԲԸ</t>
  </si>
  <si>
    <t>պ</t>
  </si>
  <si>
    <t>&lt;&lt;Դեղերի և բժշկակական տեխնոլոգիաների  փորձագիտ. կենտրոն&gt;&gt; ՓԲԸ</t>
  </si>
  <si>
    <t>&lt;&lt;Եղեգնաձորի ԲԿ&gt;&gt; ՓԲԸ</t>
  </si>
  <si>
    <t>&lt;&lt;Վայքի բուժմիավորում&gt;&gt; ՓԲԸ</t>
  </si>
  <si>
    <t>&lt;&lt;Ջերմուկի ԱԿ&gt;&gt; ՓԲԸ</t>
  </si>
  <si>
    <t>&lt;&lt;Ավան&gt;&gt; հոգեկան առողջության կենտրոն&gt;&gt; ՓԲԸ</t>
  </si>
  <si>
    <t>&lt;&lt;Վանաձորի բժշկական կենտրոն&gt;&gt; ՓԲԸ</t>
  </si>
  <si>
    <t>&lt;&lt;Վանաձորի ինֆեկցիոն հիվանդանոց&gt;&gt;ՊՓԲԸ</t>
  </si>
  <si>
    <t>&lt;&lt;Լոռու մարզային հոգենյարդաբանական դիսպանսեր&gt;&gt; ՊՓԲԸ</t>
  </si>
  <si>
    <t>&lt;&lt;Գուգարք&gt;&gt; կենտրոնական պոլիլինիկա&gt;&gt; ՊՓԲԸ</t>
  </si>
  <si>
    <t>&lt;&lt;Վանաձորի թիվ 3 պոլիկլինիկա&gt;&gt;ՊՓԲԸ</t>
  </si>
  <si>
    <t>&lt;&lt;Վանաձորի թիվ 1 պոլիլինիկա&gt;&gt;ՊՓԲԸ</t>
  </si>
  <si>
    <t>&lt;&lt;Վանաձորի թիվ 5 պոլիլինիկա&gt;&gt;ՊՓԲԸ</t>
  </si>
  <si>
    <t>&lt;&lt;Սպիտակի բժշկական կենտրոն&gt;&gt;ՓԲԸ</t>
  </si>
  <si>
    <t>&lt;&lt;Տաշիրի բժշկական կենտրոն&gt;&gt;ՓԲԸ</t>
  </si>
  <si>
    <t>&lt;&lt;Ստեփանավանի բժշկական կենտրոն&gt;&gt; ՓԲԸ</t>
  </si>
  <si>
    <t>&lt;&lt;Ալավերդու բժշկական կենտրոն&gt;&gt; ՊՓԲԸ</t>
  </si>
  <si>
    <t>&lt;&lt;Ախթալայի առողջության կենտրոն&gt;&gt; ՊՓԲԸ</t>
  </si>
  <si>
    <t>&lt;&lt;Թումանյանի առողջության&gt;&gt; ՊՓԲԸ</t>
  </si>
  <si>
    <t>&lt;&lt;ԼՄ արյան փոխներարկման կայան&gt;&gt; ՊՓԲԸ</t>
  </si>
  <si>
    <t>ՀՀ առողջապահության նախարարություն</t>
  </si>
  <si>
    <t>կազմակերպությունների թիվը</t>
  </si>
  <si>
    <t>ՀՀ Արմավիրի մարզպետարան</t>
  </si>
  <si>
    <t>ՀՀ Արագածոտնի մարզպետարան</t>
  </si>
  <si>
    <t>ՀՀ Արարատի մարզպետարան</t>
  </si>
  <si>
    <t>ՀՀ Գեղարքունիքի մարզպետարան</t>
  </si>
  <si>
    <t>ՀՀ Լոռու մարզպետարան</t>
  </si>
  <si>
    <t>ՀՀ Կոտայքի մարզպետարան</t>
  </si>
  <si>
    <t>ՀՀ Տավուշի մարզպետարան</t>
  </si>
  <si>
    <t>ՀՀ Շիրակի մարզպետարան</t>
  </si>
  <si>
    <t>ՀՀ Սյունիքի մարզպետարան</t>
  </si>
  <si>
    <t>ՀՀ Վայոց ձորի մարզպետարան</t>
  </si>
  <si>
    <t>Հավելված 26-1</t>
  </si>
  <si>
    <t xml:space="preserve">&lt;&lt;Հոգեկան առողջության պահպանման կենտրոն&gt;&gt; ՓԲԸ </t>
  </si>
  <si>
    <t>&lt;&lt;Նորք&gt;&gt; ինֆեկցիոն կլինիկական հիվանդանոց&gt;&gt; ՓԲԸ**</t>
  </si>
  <si>
    <t>հիմնական գործունեությունից այլ (դրամական օգնություն)</t>
  </si>
  <si>
    <t>ՀՀ Տավուշի մարզպետարանի ենթակայության 50 և ավելի պետական մասնակցությամբ առևտրային կազմակերպությունների 2018թ. տարեկան տվյալներով իրականացված ֆինանսատնտեսական վերլուծության արդյունքներ</t>
  </si>
  <si>
    <t>ՀՀ առողջապահության նախարարության ենթակայության 50 և ավելի պետական մասնակցությամբ առևտրային կազմակերպությունների 2019թ. 1-ին կիսամյակի տվյալներով իրականացված ֆինանսատնտեսական վերլուծության արդյունքներ</t>
  </si>
  <si>
    <t>ՀՀ Արմավիրի մարզպետարանի ենթակայության 50 և ավելի պետական մասնակցությամբ առևտրային կազմակերպությունների 2019թ. 1-ին կիսամյակի տվյալներով իրականացված ֆինանսատնտեսական վերլուծության արդյունքներ</t>
  </si>
  <si>
    <t>ՀՀ Արարատի մարզպետարանի ենթակայության 50 և ավելի պետական մասնակցությամբ առևտրային կազմակերպությունների 2019թ.  1-ին կիսամյակի տվյալներով իրականացված ֆինանսատնտեսական վերլուծության արդյունքներ</t>
  </si>
  <si>
    <t>ՀՀ Գեղարքունիքի մարզպետարանի ենթակայության 50 և ավելի պետական մասնակցությամբ առևտրային կազմակերպությունների 2019թ. 1-ին կիսամյակի տվյալներով իրականացված ֆինանսատնտեսական վերլուծության արդյունքներ</t>
  </si>
  <si>
    <t>ՀՀ Շիրակի մարզպետարանի ենթակայության 50 և ավելի պետական մասնակցությամբ առևտրային կազմակերպությունների 2019թ. 1-ին կիսամյակի տվյալներով իրականացված ֆինանսատնտեսական վերլուծության արդյունքներ</t>
  </si>
  <si>
    <t>ՀՀ Սյունիքի մարզպետարանի ենթակայության 50 և ավելի պետական մասնակցությամբ առևտրային կազմակերպությունների 2019թ. 1-ին կիսամյակի տվյալներով իրականացված ֆինանսատնտեսական վերլուծության արդյունքներ</t>
  </si>
  <si>
    <t>ՀՀ Կոտայքի մարզպետարանի ենթակայության 50 և ավելի պետական մասնակցությամբ առևտրային կազմակերպությունների 2019թ. 1-ին կիսամյակի տվյալներով իրականացված ֆինանսատնտեսական վերլուծության արդյունքներ</t>
  </si>
  <si>
    <t>ՀՀ Վայոց ձորի մարզպետարանի ենթակայության 50 և ավելի պետական մասնակցությամբ առևտրային կազմակերպությունների 2019թ. 1-ին կիսամյակի տվյալներով իրականացված ֆինանսատնտեսական վերլուծության արդյունքներ</t>
  </si>
  <si>
    <t>ՀՀ Լոռու մարզպետարանի ենթակայության 50 և ավելի պետական մասնակցությամբ առևտրային կազմակերպությունների 2019թ. տարեկան տվյալներով իրականացված ֆինանսատնտեսական վերլուծության արդյունքներ</t>
  </si>
  <si>
    <t>ՀՀ Արագածոտնի մարզպետարանի ենթակայության 50 և ավելի պետական մասնակցությամբ առևտրային կազմակերպությունների 2019թ. 1-ին կիսամյակի տվյալներով իրականացված ֆինանսատնտեսական վերլուծության արդյունքներ</t>
  </si>
  <si>
    <t>ՀՀ առողջապահության նախարարության և ՀՀ մարզպետարանների ենթակայության 50 և ավելի պետական մասնակցությամբ առողջապահական առևտրային կազմակերպությունների 2019թ. Առաջին կիսամյակի տվյալներով իրականացված ֆինանսատնտեսական վերլուծության արդյունքներ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</si>
</sst>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"/>
    <numFmt numFmtId="189" formatCode="0.0000"/>
    <numFmt numFmtId="190" formatCode="0.000"/>
    <numFmt numFmtId="191" formatCode="0.0"/>
    <numFmt numFmtId="192" formatCode="0.0000000"/>
    <numFmt numFmtId="193" formatCode="0.000000"/>
    <numFmt numFmtId="194" formatCode="0.00000000"/>
    <numFmt numFmtId="195" formatCode="0.000000000"/>
    <numFmt numFmtId="196" formatCode="0.00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_(* #,##0.0_);_(* \(#,##0.0\);_(* &quot;-&quot;??_);_(@_)"/>
    <numFmt numFmtId="203" formatCode="_(* #,##0_);_(* \(#,##0\);_(* &quot;-&quot;??_);_(@_)"/>
    <numFmt numFmtId="204" formatCode="_(* #,##0.000_);_(* \(#,##0.000\);_(* &quot;-&quot;??_);_(@_)"/>
  </numFmts>
  <fonts count="84">
    <font>
      <sz val="12"/>
      <name val="Times Armenian"/>
      <family val="0"/>
    </font>
    <font>
      <u val="single"/>
      <sz val="12"/>
      <color indexed="12"/>
      <name val="Times Armenian"/>
      <family val="1"/>
    </font>
    <font>
      <sz val="8"/>
      <name val="Times Armenian"/>
      <family val="1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u val="single"/>
      <sz val="16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sz val="11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u val="single"/>
      <sz val="12"/>
      <color indexed="36"/>
      <name val="Times Armenian"/>
      <family val="1"/>
    </font>
    <font>
      <b/>
      <sz val="7"/>
      <name val="GHEA Grapalat"/>
      <family val="3"/>
    </font>
    <font>
      <sz val="11"/>
      <name val="GHEA Grapalat"/>
      <family val="3"/>
    </font>
    <font>
      <b/>
      <sz val="8"/>
      <name val="GHEA Grapalat"/>
      <family val="3"/>
    </font>
    <font>
      <sz val="9"/>
      <name val="Arial Unicode"/>
      <family val="2"/>
    </font>
    <font>
      <b/>
      <sz val="10"/>
      <name val="GHEA Grapalat"/>
      <family val="3"/>
    </font>
    <font>
      <sz val="11"/>
      <name val="Times Armenian"/>
      <family val="0"/>
    </font>
    <font>
      <sz val="11"/>
      <name val="Arial Unicod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Armenian"/>
      <family val="0"/>
    </font>
    <font>
      <sz val="10"/>
      <name val="Arial Unicod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GHEA Grapalat"/>
      <family val="3"/>
    </font>
    <font>
      <sz val="9"/>
      <color indexed="8"/>
      <name val="Arial Unicode"/>
      <family val="2"/>
    </font>
    <font>
      <sz val="8"/>
      <color indexed="10"/>
      <name val="GHEA Grapalat"/>
      <family val="3"/>
    </font>
    <font>
      <sz val="8"/>
      <color indexed="8"/>
      <name val="GHEA Grapalat"/>
      <family val="3"/>
    </font>
    <font>
      <sz val="12"/>
      <color indexed="8"/>
      <name val="GHEA Grapalat"/>
      <family val="3"/>
    </font>
    <font>
      <sz val="9"/>
      <color indexed="8"/>
      <name val="GHEA Grapalat"/>
      <family val="3"/>
    </font>
    <font>
      <sz val="9"/>
      <color indexed="10"/>
      <name val="Arial Unicode"/>
      <family val="2"/>
    </font>
    <font>
      <sz val="12"/>
      <color indexed="8"/>
      <name val="Times Armenian"/>
      <family val="0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Arial Unicode"/>
      <family val="2"/>
    </font>
    <font>
      <sz val="11"/>
      <color indexed="8"/>
      <name val="Times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GHEA Grapalat"/>
      <family val="3"/>
    </font>
    <font>
      <sz val="9"/>
      <color rgb="FF000000"/>
      <name val="Arial Unicode"/>
      <family val="2"/>
    </font>
    <font>
      <sz val="8"/>
      <color rgb="FFFF0000"/>
      <name val="GHEA Grapalat"/>
      <family val="3"/>
    </font>
    <font>
      <sz val="8"/>
      <color theme="1"/>
      <name val="GHEA Grapalat"/>
      <family val="3"/>
    </font>
    <font>
      <sz val="9"/>
      <color theme="1"/>
      <name val="Arial Unicode"/>
      <family val="2"/>
    </font>
    <font>
      <sz val="12"/>
      <color theme="1"/>
      <name val="GHEA Grapalat"/>
      <family val="3"/>
    </font>
    <font>
      <sz val="9"/>
      <color theme="1"/>
      <name val="GHEA Grapalat"/>
      <family val="3"/>
    </font>
    <font>
      <sz val="9"/>
      <color rgb="FFFF0000"/>
      <name val="Arial Unicode"/>
      <family val="2"/>
    </font>
    <font>
      <sz val="12"/>
      <color theme="1"/>
      <name val="Times Armenian"/>
      <family val="0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1"/>
      <color rgb="FF000000"/>
      <name val="Arial Unicode"/>
      <family val="2"/>
    </font>
    <font>
      <sz val="11"/>
      <color theme="1"/>
      <name val="Times Armenian"/>
      <family val="0"/>
    </font>
    <font>
      <sz val="11"/>
      <color theme="1"/>
      <name val="Arial Unicode"/>
      <family val="2"/>
    </font>
    <font>
      <sz val="10"/>
      <color rgb="FF000000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theme="0"/>
      </left>
      <right style="medium"/>
      <top style="medium"/>
      <bottom style="medium"/>
    </border>
    <border>
      <left style="thin"/>
      <right style="medium"/>
      <top style="thin"/>
      <bottom style="thin">
        <color theme="0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</cellStyleXfs>
  <cellXfs count="271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91" fontId="7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91" fontId="7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vertical="center" textRotation="90" wrapText="1"/>
    </xf>
    <xf numFmtId="191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191" fontId="7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1" fontId="10" fillId="0" borderId="10" xfId="0" applyNumberFormat="1" applyFont="1" applyBorder="1" applyAlignment="1">
      <alignment horizontal="center" vertical="center"/>
    </xf>
    <xf numFmtId="191" fontId="10" fillId="33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/>
    </xf>
    <xf numFmtId="191" fontId="73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left" indent="1"/>
    </xf>
    <xf numFmtId="0" fontId="7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91" fontId="17" fillId="0" borderId="10" xfId="0" applyNumberFormat="1" applyFont="1" applyBorder="1" applyAlignment="1">
      <alignment/>
    </xf>
    <xf numFmtId="191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7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191" fontId="8" fillId="0" borderId="10" xfId="0" applyNumberFormat="1" applyFont="1" applyBorder="1" applyAlignment="1">
      <alignment horizontal="center" vertical="center" wrapText="1"/>
    </xf>
    <xf numFmtId="0" fontId="4" fillId="0" borderId="10" xfId="60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vertical="center" textRotation="90" wrapText="1"/>
    </xf>
    <xf numFmtId="190" fontId="10" fillId="33" borderId="15" xfId="0" applyNumberFormat="1" applyFont="1" applyFill="1" applyBorder="1" applyAlignment="1">
      <alignment horizontal="center" vertical="center"/>
    </xf>
    <xf numFmtId="190" fontId="10" fillId="33" borderId="10" xfId="0" applyNumberFormat="1" applyFont="1" applyFill="1" applyBorder="1" applyAlignment="1">
      <alignment horizontal="center" vertical="center"/>
    </xf>
    <xf numFmtId="190" fontId="17" fillId="0" borderId="10" xfId="0" applyNumberFormat="1" applyFont="1" applyBorder="1" applyAlignment="1">
      <alignment/>
    </xf>
    <xf numFmtId="0" fontId="71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left" indent="1"/>
    </xf>
    <xf numFmtId="0" fontId="4" fillId="0" borderId="10" xfId="0" applyFont="1" applyBorder="1" applyAlignment="1">
      <alignment horizontal="left" vertical="justify"/>
    </xf>
    <xf numFmtId="191" fontId="7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 vertical="center" textRotation="90" wrapText="1"/>
    </xf>
    <xf numFmtId="0" fontId="77" fillId="35" borderId="16" xfId="0" applyFont="1" applyFill="1" applyBorder="1" applyAlignment="1">
      <alignment vertical="top"/>
    </xf>
    <xf numFmtId="0" fontId="77" fillId="35" borderId="17" xfId="0" applyFont="1" applyFill="1" applyBorder="1" applyAlignment="1">
      <alignment/>
    </xf>
    <xf numFmtId="0" fontId="77" fillId="35" borderId="16" xfId="0" applyFont="1" applyFill="1" applyBorder="1" applyAlignment="1">
      <alignment/>
    </xf>
    <xf numFmtId="0" fontId="77" fillId="35" borderId="18" xfId="0" applyFont="1" applyFill="1" applyBorder="1" applyAlignment="1">
      <alignment/>
    </xf>
    <xf numFmtId="0" fontId="78" fillId="36" borderId="16" xfId="0" applyFont="1" applyFill="1" applyBorder="1" applyAlignment="1">
      <alignment horizontal="center" vertical="center" wrapText="1"/>
    </xf>
    <xf numFmtId="201" fontId="78" fillId="36" borderId="16" xfId="0" applyNumberFormat="1" applyFont="1" applyFill="1" applyBorder="1" applyAlignment="1">
      <alignment horizontal="center" vertical="center" wrapText="1"/>
    </xf>
    <xf numFmtId="201" fontId="79" fillId="37" borderId="16" xfId="0" applyNumberFormat="1" applyFont="1" applyFill="1" applyBorder="1" applyAlignment="1">
      <alignment horizontal="center" vertical="center" wrapText="1"/>
    </xf>
    <xf numFmtId="201" fontId="79" fillId="38" borderId="16" xfId="0" applyNumberFormat="1" applyFont="1" applyFill="1" applyBorder="1" applyAlignment="1">
      <alignment horizontal="center" vertical="center" wrapText="1"/>
    </xf>
    <xf numFmtId="201" fontId="78" fillId="38" borderId="19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4" fillId="0" borderId="10" xfId="60" applyFont="1" applyBorder="1" applyAlignment="1">
      <alignment horizontal="center" vertical="center" wrapText="1"/>
      <protection/>
    </xf>
    <xf numFmtId="191" fontId="17" fillId="39" borderId="10" xfId="0" applyNumberFormat="1" applyFont="1" applyFill="1" applyBorder="1" applyAlignment="1">
      <alignment horizontal="center"/>
    </xf>
    <xf numFmtId="191" fontId="17" fillId="33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191" fontId="17" fillId="33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01" fontId="4" fillId="35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hidden="1" locked="0"/>
    </xf>
    <xf numFmtId="191" fontId="17" fillId="0" borderId="14" xfId="0" applyNumberFormat="1" applyFont="1" applyBorder="1" applyAlignment="1">
      <alignment/>
    </xf>
    <xf numFmtId="191" fontId="17" fillId="0" borderId="14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01" fontId="17" fillId="0" borderId="14" xfId="0" applyNumberFormat="1" applyFont="1" applyBorder="1" applyAlignment="1">
      <alignment/>
    </xf>
    <xf numFmtId="189" fontId="17" fillId="0" borderId="14" xfId="0" applyNumberFormat="1" applyFont="1" applyBorder="1" applyAlignment="1">
      <alignment/>
    </xf>
    <xf numFmtId="0" fontId="5" fillId="35" borderId="10" xfId="0" applyFont="1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 applyProtection="1">
      <alignment horizontal="center" vertical="center"/>
      <protection hidden="1"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77" fillId="35" borderId="10" xfId="0" applyFont="1" applyFill="1" applyBorder="1" applyAlignment="1">
      <alignment horizontal="center" vertical="center"/>
    </xf>
    <xf numFmtId="191" fontId="7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77" fillId="34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 applyProtection="1">
      <alignment horizontal="center" vertical="center"/>
      <protection hidden="1"/>
    </xf>
    <xf numFmtId="0" fontId="18" fillId="34" borderId="10" xfId="0" applyFont="1" applyFill="1" applyBorder="1" applyAlignment="1" applyProtection="1">
      <alignment horizontal="center" vertical="center"/>
      <protection hidden="1" locked="0"/>
    </xf>
    <xf numFmtId="191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191" fontId="8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/>
      <protection hidden="1" locked="0"/>
    </xf>
    <xf numFmtId="191" fontId="80" fillId="35" borderId="10" xfId="0" applyNumberFormat="1" applyFont="1" applyFill="1" applyBorder="1" applyAlignment="1" applyProtection="1">
      <alignment horizontal="center" vertical="center" wrapText="1"/>
      <protection locked="0"/>
    </xf>
    <xf numFmtId="191" fontId="8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/>
    </xf>
    <xf numFmtId="201" fontId="14" fillId="35" borderId="10" xfId="0" applyNumberFormat="1" applyFont="1" applyFill="1" applyBorder="1" applyAlignment="1" applyProtection="1">
      <alignment horizontal="center" vertical="center" wrapText="1"/>
      <protection hidden="1" locked="0"/>
    </xf>
    <xf numFmtId="19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/>
    </xf>
    <xf numFmtId="0" fontId="81" fillId="35" borderId="10" xfId="0" applyFont="1" applyFill="1" applyBorder="1" applyAlignment="1">
      <alignment horizontal="center"/>
    </xf>
    <xf numFmtId="0" fontId="14" fillId="34" borderId="10" xfId="0" applyNumberFormat="1" applyFont="1" applyFill="1" applyBorder="1" applyAlignment="1">
      <alignment horizontal="center" vertical="center"/>
    </xf>
    <xf numFmtId="0" fontId="81" fillId="35" borderId="10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2" fontId="14" fillId="39" borderId="10" xfId="0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81" fillId="35" borderId="11" xfId="0" applyFont="1" applyFill="1" applyBorder="1" applyAlignment="1">
      <alignment horizontal="center" vertical="center"/>
    </xf>
    <xf numFmtId="191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191" fontId="80" fillId="0" borderId="11" xfId="0" applyNumberFormat="1" applyFont="1" applyFill="1" applyBorder="1" applyAlignment="1" applyProtection="1">
      <alignment horizontal="center" vertical="center" wrapText="1"/>
      <protection locked="0"/>
    </xf>
    <xf numFmtId="191" fontId="8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1" fillId="35" borderId="11" xfId="0" applyFont="1" applyFill="1" applyBorder="1" applyAlignment="1">
      <alignment horizontal="center"/>
    </xf>
    <xf numFmtId="201" fontId="14" fillId="35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14" fillId="39" borderId="11" xfId="0" applyNumberFormat="1" applyFont="1" applyFill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91" fontId="10" fillId="0" borderId="21" xfId="0" applyNumberFormat="1" applyFont="1" applyBorder="1" applyAlignment="1">
      <alignment horizontal="center" vertical="center"/>
    </xf>
    <xf numFmtId="2" fontId="16" fillId="33" borderId="21" xfId="0" applyNumberFormat="1" applyFont="1" applyFill="1" applyBorder="1" applyAlignment="1" applyProtection="1">
      <alignment horizontal="center" vertical="center" wrapText="1"/>
      <protection locked="0"/>
    </xf>
    <xf numFmtId="191" fontId="16" fillId="33" borderId="21" xfId="0" applyNumberFormat="1" applyFont="1" applyFill="1" applyBorder="1" applyAlignment="1" applyProtection="1">
      <alignment horizontal="center" vertical="center" wrapText="1"/>
      <protection locked="0"/>
    </xf>
    <xf numFmtId="191" fontId="82" fillId="0" borderId="10" xfId="0" applyNumberFormat="1" applyFont="1" applyFill="1" applyBorder="1" applyAlignment="1" applyProtection="1">
      <alignment horizontal="center" vertical="center"/>
      <protection/>
    </xf>
    <xf numFmtId="1" fontId="82" fillId="0" borderId="10" xfId="0" applyNumberFormat="1" applyFont="1" applyFill="1" applyBorder="1" applyAlignment="1" applyProtection="1">
      <alignment horizontal="center" vertical="center"/>
      <protection/>
    </xf>
    <xf numFmtId="201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19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8" fillId="35" borderId="22" xfId="0" applyFont="1" applyFill="1" applyBorder="1" applyAlignment="1" applyProtection="1">
      <alignment/>
      <protection locked="0"/>
    </xf>
    <xf numFmtId="0" fontId="8" fillId="35" borderId="23" xfId="0" applyFont="1" applyFill="1" applyBorder="1" applyAlignment="1" applyProtection="1">
      <alignment/>
      <protection locked="0"/>
    </xf>
    <xf numFmtId="0" fontId="8" fillId="35" borderId="24" xfId="0" applyFont="1" applyFill="1" applyBorder="1" applyAlignment="1" applyProtection="1">
      <alignment/>
      <protection locked="0"/>
    </xf>
    <xf numFmtId="0" fontId="8" fillId="35" borderId="22" xfId="0" applyFont="1" applyFill="1" applyBorder="1" applyAlignment="1" applyProtection="1">
      <alignment/>
      <protection hidden="1" locked="0"/>
    </xf>
    <xf numFmtId="0" fontId="8" fillId="35" borderId="16" xfId="0" applyFont="1" applyFill="1" applyBorder="1" applyAlignment="1">
      <alignment/>
    </xf>
    <xf numFmtId="191" fontId="8" fillId="35" borderId="10" xfId="0" applyNumberFormat="1" applyFont="1" applyFill="1" applyBorder="1" applyAlignment="1" applyProtection="1">
      <alignment wrapText="1"/>
      <protection locked="0"/>
    </xf>
    <xf numFmtId="191" fontId="83" fillId="35" borderId="10" xfId="0" applyNumberFormat="1" applyFont="1" applyFill="1" applyBorder="1" applyAlignment="1" applyProtection="1">
      <alignment wrapText="1"/>
      <protection locked="0"/>
    </xf>
    <xf numFmtId="201" fontId="8" fillId="35" borderId="10" xfId="0" applyNumberFormat="1" applyFont="1" applyFill="1" applyBorder="1" applyAlignment="1" applyProtection="1">
      <alignment wrapText="1"/>
      <protection locked="0"/>
    </xf>
    <xf numFmtId="2" fontId="8" fillId="35" borderId="10" xfId="0" applyNumberFormat="1" applyFont="1" applyFill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/>
      <protection hidden="1" locked="0"/>
    </xf>
    <xf numFmtId="0" fontId="8" fillId="35" borderId="10" xfId="0" applyFont="1" applyFill="1" applyBorder="1" applyAlignment="1" applyProtection="1">
      <alignment/>
      <protection locked="0"/>
    </xf>
    <xf numFmtId="191" fontId="8" fillId="35" borderId="11" xfId="0" applyNumberFormat="1" applyFont="1" applyFill="1" applyBorder="1" applyAlignment="1" applyProtection="1">
      <alignment wrapText="1"/>
      <protection locked="0"/>
    </xf>
    <xf numFmtId="191" fontId="8" fillId="35" borderId="25" xfId="0" applyNumberFormat="1" applyFont="1" applyFill="1" applyBorder="1" applyAlignment="1" applyProtection="1">
      <alignment wrapText="1"/>
      <protection locked="0"/>
    </xf>
    <xf numFmtId="0" fontId="8" fillId="35" borderId="26" xfId="0" applyFont="1" applyFill="1" applyBorder="1" applyAlignment="1">
      <alignment/>
    </xf>
    <xf numFmtId="0" fontId="8" fillId="35" borderId="27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8" fillId="35" borderId="28" xfId="0" applyFont="1" applyFill="1" applyBorder="1" applyAlignment="1">
      <alignment/>
    </xf>
    <xf numFmtId="190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191" fontId="16" fillId="33" borderId="10" xfId="0" applyNumberFormat="1" applyFont="1" applyFill="1" applyBorder="1" applyAlignment="1" applyProtection="1">
      <alignment horizontal="center" wrapText="1"/>
      <protection locked="0"/>
    </xf>
    <xf numFmtId="191" fontId="16" fillId="0" borderId="10" xfId="0" applyNumberFormat="1" applyFont="1" applyFill="1" applyBorder="1" applyAlignment="1" applyProtection="1">
      <alignment horizontal="center" wrapText="1"/>
      <protection locked="0"/>
    </xf>
    <xf numFmtId="2" fontId="16" fillId="33" borderId="1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9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89" fontId="10" fillId="33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 vertical="center"/>
    </xf>
    <xf numFmtId="191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201" fontId="8" fillId="35" borderId="10" xfId="0" applyNumberFormat="1" applyFont="1" applyFill="1" applyBorder="1" applyAlignment="1" applyProtection="1">
      <alignment horizontal="center" vertical="center" wrapText="1"/>
      <protection hidden="1" locked="0"/>
    </xf>
    <xf numFmtId="19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191" fontId="17" fillId="0" borderId="14" xfId="0" applyNumberFormat="1" applyFont="1" applyBorder="1" applyAlignment="1">
      <alignment horizontal="center" vertical="center"/>
    </xf>
    <xf numFmtId="191" fontId="2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 applyProtection="1">
      <alignment vertical="center"/>
      <protection hidden="1" locked="0"/>
    </xf>
    <xf numFmtId="0" fontId="9" fillId="0" borderId="11" xfId="0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vertical="top"/>
    </xf>
    <xf numFmtId="0" fontId="77" fillId="35" borderId="10" xfId="0" applyFont="1" applyFill="1" applyBorder="1" applyAlignment="1">
      <alignment/>
    </xf>
    <xf numFmtId="0" fontId="0" fillId="35" borderId="22" xfId="0" applyFont="1" applyFill="1" applyBorder="1" applyAlignment="1" applyProtection="1">
      <alignment vertical="top"/>
      <protection locked="0"/>
    </xf>
    <xf numFmtId="0" fontId="0" fillId="35" borderId="23" xfId="0" applyFont="1" applyFill="1" applyBorder="1" applyAlignment="1" applyProtection="1">
      <alignment/>
      <protection locked="0"/>
    </xf>
    <xf numFmtId="201" fontId="17" fillId="0" borderId="10" xfId="0" applyNumberFormat="1" applyFont="1" applyBorder="1" applyAlignment="1">
      <alignment/>
    </xf>
    <xf numFmtId="201" fontId="4" fillId="35" borderId="10" xfId="0" applyNumberFormat="1" applyFont="1" applyFill="1" applyBorder="1" applyAlignment="1" applyProtection="1">
      <alignment horizontal="center" vertical="center" wrapText="1"/>
      <protection hidden="1" locked="0"/>
    </xf>
    <xf numFmtId="201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7" xfId="0" applyFont="1" applyFill="1" applyBorder="1" applyAlignment="1">
      <alignment/>
    </xf>
    <xf numFmtId="0" fontId="0" fillId="35" borderId="22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 vertical="top"/>
      <protection hidden="1" locked="0"/>
    </xf>
    <xf numFmtId="1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23" xfId="0" applyFont="1" applyFill="1" applyBorder="1" applyAlignment="1" applyProtection="1">
      <alignment/>
      <protection hidden="1" locked="0"/>
    </xf>
    <xf numFmtId="0" fontId="0" fillId="35" borderId="22" xfId="0" applyFont="1" applyFill="1" applyBorder="1" applyAlignment="1" applyProtection="1">
      <alignment/>
      <protection hidden="1" locked="0"/>
    </xf>
    <xf numFmtId="0" fontId="0" fillId="3" borderId="29" xfId="0" applyFont="1" applyFill="1" applyBorder="1" applyAlignment="1" applyProtection="1">
      <alignment/>
      <protection hidden="1" locked="0"/>
    </xf>
    <xf numFmtId="2" fontId="4" fillId="0" borderId="10" xfId="0" applyNumberFormat="1" applyFont="1" applyBorder="1" applyAlignment="1" applyProtection="1">
      <alignment vertical="center"/>
      <protection locked="0"/>
    </xf>
    <xf numFmtId="2" fontId="8" fillId="33" borderId="30" xfId="0" applyNumberFormat="1" applyFont="1" applyFill="1" applyBorder="1" applyAlignment="1" applyProtection="1">
      <alignment horizontal="center" vertical="center"/>
      <protection hidden="1"/>
    </xf>
    <xf numFmtId="0" fontId="5" fillId="33" borderId="31" xfId="0" applyFont="1" applyFill="1" applyBorder="1" applyAlignment="1" applyProtection="1">
      <alignment/>
      <protection hidden="1"/>
    </xf>
    <xf numFmtId="2" fontId="17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 applyProtection="1">
      <alignment horizontal="center" vertical="center"/>
      <protection hidden="1"/>
    </xf>
    <xf numFmtId="191" fontId="8" fillId="33" borderId="10" xfId="0" applyNumberFormat="1" applyFont="1" applyFill="1" applyBorder="1" applyAlignment="1" applyProtection="1">
      <alignment wrapText="1"/>
      <protection locked="0"/>
    </xf>
    <xf numFmtId="191" fontId="8" fillId="33" borderId="11" xfId="0" applyNumberFormat="1" applyFont="1" applyFill="1" applyBorder="1" applyAlignment="1" applyProtection="1">
      <alignment wrapText="1"/>
      <protection locked="0"/>
    </xf>
    <xf numFmtId="191" fontId="83" fillId="33" borderId="10" xfId="0" applyNumberFormat="1" applyFont="1" applyFill="1" applyBorder="1" applyAlignment="1" applyProtection="1">
      <alignment wrapText="1"/>
      <protection locked="0"/>
    </xf>
    <xf numFmtId="191" fontId="8" fillId="33" borderId="25" xfId="0" applyNumberFormat="1" applyFont="1" applyFill="1" applyBorder="1" applyAlignment="1" applyProtection="1">
      <alignment wrapText="1"/>
      <protection locked="0"/>
    </xf>
    <xf numFmtId="190" fontId="83" fillId="33" borderId="10" xfId="0" applyNumberFormat="1" applyFont="1" applyFill="1" applyBorder="1" applyAlignment="1" applyProtection="1">
      <alignment wrapText="1"/>
      <protection locked="0"/>
    </xf>
    <xf numFmtId="2" fontId="8" fillId="33" borderId="10" xfId="0" applyNumberFormat="1" applyFont="1" applyFill="1" applyBorder="1" applyAlignment="1" applyProtection="1">
      <alignment wrapText="1"/>
      <protection locked="0"/>
    </xf>
    <xf numFmtId="191" fontId="8" fillId="33" borderId="14" xfId="0" applyNumberFormat="1" applyFont="1" applyFill="1" applyBorder="1" applyAlignment="1" applyProtection="1">
      <alignment wrapText="1"/>
      <protection locked="0"/>
    </xf>
    <xf numFmtId="191" fontId="8" fillId="33" borderId="30" xfId="0" applyNumberFormat="1" applyFont="1" applyFill="1" applyBorder="1" applyAlignment="1" applyProtection="1">
      <alignment wrapText="1"/>
      <protection locked="0"/>
    </xf>
    <xf numFmtId="2" fontId="8" fillId="33" borderId="30" xfId="0" applyNumberFormat="1" applyFont="1" applyFill="1" applyBorder="1" applyAlignment="1" applyProtection="1">
      <alignment/>
      <protection hidden="1"/>
    </xf>
    <xf numFmtId="2" fontId="14" fillId="33" borderId="10" xfId="0" applyNumberFormat="1" applyFont="1" applyFill="1" applyBorder="1" applyAlignment="1" applyProtection="1">
      <alignment horizontal="center" vertical="center"/>
      <protection hidden="1"/>
    </xf>
    <xf numFmtId="190" fontId="8" fillId="33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/>
    </xf>
    <xf numFmtId="0" fontId="6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2" fontId="10" fillId="33" borderId="0" xfId="0" applyNumberFormat="1" applyFont="1" applyFill="1" applyBorder="1" applyAlignment="1">
      <alignment horizontal="center" vertical="center"/>
    </xf>
    <xf numFmtId="201" fontId="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/>
      <protection hidden="1"/>
    </xf>
    <xf numFmtId="201" fontId="4" fillId="3" borderId="10" xfId="0" applyNumberFormat="1" applyFont="1" applyFill="1" applyBorder="1" applyAlignment="1" applyProtection="1">
      <alignment horizontal="center" vertical="center" wrapText="1"/>
      <protection hidden="1"/>
    </xf>
    <xf numFmtId="2" fontId="8" fillId="35" borderId="30" xfId="0" applyNumberFormat="1" applyFont="1" applyFill="1" applyBorder="1" applyAlignment="1" applyProtection="1">
      <alignment horizontal="center" vertical="center"/>
      <protection hidden="1"/>
    </xf>
    <xf numFmtId="201" fontId="17" fillId="0" borderId="14" xfId="0" applyNumberFormat="1" applyFont="1" applyBorder="1" applyAlignment="1">
      <alignment horizontal="left"/>
    </xf>
    <xf numFmtId="1" fontId="10" fillId="0" borderId="10" xfId="0" applyNumberFormat="1" applyFont="1" applyBorder="1" applyAlignment="1">
      <alignment horizontal="left" vertical="center"/>
    </xf>
    <xf numFmtId="1" fontId="11" fillId="0" borderId="10" xfId="0" applyNumberFormat="1" applyFont="1" applyBorder="1" applyAlignment="1">
      <alignment horizontal="left" vertical="center"/>
    </xf>
    <xf numFmtId="3" fontId="17" fillId="0" borderId="10" xfId="0" applyNumberFormat="1" applyFont="1" applyBorder="1" applyAlignment="1">
      <alignment horizontal="left"/>
    </xf>
    <xf numFmtId="1" fontId="17" fillId="0" borderId="10" xfId="0" applyNumberFormat="1" applyFont="1" applyBorder="1" applyAlignment="1">
      <alignment horizontal="left" vertical="center"/>
    </xf>
    <xf numFmtId="1" fontId="10" fillId="0" borderId="10" xfId="0" applyNumberFormat="1" applyFont="1" applyBorder="1" applyAlignment="1">
      <alignment horizontal="left"/>
    </xf>
    <xf numFmtId="191" fontId="17" fillId="0" borderId="14" xfId="0" applyNumberFormat="1" applyFont="1" applyBorder="1" applyAlignment="1">
      <alignment horizontal="left"/>
    </xf>
    <xf numFmtId="191" fontId="10" fillId="0" borderId="10" xfId="0" applyNumberFormat="1" applyFont="1" applyBorder="1" applyAlignment="1">
      <alignment horizontal="left" vertical="center"/>
    </xf>
    <xf numFmtId="191" fontId="10" fillId="0" borderId="21" xfId="0" applyNumberFormat="1" applyFont="1" applyBorder="1" applyAlignment="1">
      <alignment horizontal="left" vertical="center"/>
    </xf>
    <xf numFmtId="191" fontId="11" fillId="0" borderId="10" xfId="0" applyNumberFormat="1" applyFont="1" applyBorder="1" applyAlignment="1">
      <alignment horizontal="left" vertical="center"/>
    </xf>
    <xf numFmtId="191" fontId="17" fillId="0" borderId="10" xfId="0" applyNumberFormat="1" applyFont="1" applyBorder="1" applyAlignment="1">
      <alignment horizontal="left"/>
    </xf>
    <xf numFmtId="191" fontId="17" fillId="0" borderId="10" xfId="0" applyNumberFormat="1" applyFont="1" applyBorder="1" applyAlignment="1">
      <alignment horizontal="left" vertical="center"/>
    </xf>
    <xf numFmtId="191" fontId="10" fillId="0" borderId="10" xfId="0" applyNumberFormat="1" applyFont="1" applyBorder="1" applyAlignment="1">
      <alignment horizontal="left"/>
    </xf>
    <xf numFmtId="191" fontId="17" fillId="0" borderId="14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 2" xfId="67"/>
    <cellStyle name="Обычный 3" xfId="68"/>
    <cellStyle name="Обычный_Лист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I12">
      <selection activeCell="C18" sqref="C18:Q18"/>
    </sheetView>
  </sheetViews>
  <sheetFormatPr defaultColWidth="8.796875" defaultRowHeight="15"/>
  <cols>
    <col min="1" max="1" width="2.8984375" style="2" customWidth="1"/>
    <col min="2" max="2" width="18.8984375" style="2" customWidth="1"/>
    <col min="3" max="3" width="10.19921875" style="2" customWidth="1"/>
    <col min="4" max="4" width="10.09765625" style="2" customWidth="1"/>
    <col min="5" max="5" width="6.8984375" style="2" customWidth="1"/>
    <col min="6" max="6" width="9.3984375" style="2" customWidth="1"/>
    <col min="7" max="7" width="6.59765625" style="2" customWidth="1"/>
    <col min="8" max="8" width="5.09765625" style="2" customWidth="1"/>
    <col min="9" max="9" width="5.19921875" style="2" customWidth="1"/>
    <col min="10" max="10" width="7.59765625" style="2" customWidth="1"/>
    <col min="11" max="11" width="5.59765625" style="2" customWidth="1"/>
    <col min="12" max="12" width="11.09765625" style="2" customWidth="1"/>
    <col min="13" max="13" width="5.59765625" style="2" customWidth="1"/>
    <col min="14" max="14" width="10" style="2" customWidth="1"/>
    <col min="15" max="15" width="6.69921875" style="2" customWidth="1"/>
    <col min="16" max="16" width="8" style="2" customWidth="1"/>
    <col min="17" max="17" width="9" style="2" customWidth="1"/>
    <col min="18" max="18" width="26.1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258"/>
      <c r="K1" s="258"/>
      <c r="L1" s="258"/>
      <c r="M1" s="258"/>
      <c r="N1" s="258"/>
      <c r="O1" s="258"/>
      <c r="P1" s="258"/>
      <c r="Q1" s="3"/>
      <c r="R1" s="3"/>
    </row>
    <row r="2" spans="1:17" ht="59.25" customHeight="1">
      <c r="A2" s="259" t="s">
        <v>139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60"/>
      <c r="O3" s="260"/>
      <c r="P3" s="260"/>
      <c r="Q3" s="260"/>
    </row>
    <row r="4" spans="2:17" ht="17.25">
      <c r="B4" s="4"/>
      <c r="P4" s="2" t="s">
        <v>53</v>
      </c>
      <c r="Q4" s="8"/>
    </row>
    <row r="5" spans="1:17" ht="27.75" customHeight="1">
      <c r="A5" s="261" t="s">
        <v>20</v>
      </c>
      <c r="B5" s="262" t="s">
        <v>21</v>
      </c>
      <c r="C5" s="257" t="s">
        <v>42</v>
      </c>
      <c r="D5" s="255" t="s">
        <v>44</v>
      </c>
      <c r="E5" s="256" t="s">
        <v>45</v>
      </c>
      <c r="F5" s="255" t="s">
        <v>46</v>
      </c>
      <c r="G5" s="256" t="s">
        <v>45</v>
      </c>
      <c r="H5" s="255" t="s">
        <v>48</v>
      </c>
      <c r="I5" s="256" t="s">
        <v>45</v>
      </c>
      <c r="J5" s="257" t="s">
        <v>49</v>
      </c>
      <c r="K5" s="256" t="s">
        <v>45</v>
      </c>
      <c r="L5" s="257" t="s">
        <v>50</v>
      </c>
      <c r="M5" s="256" t="s">
        <v>45</v>
      </c>
      <c r="N5" s="255" t="s">
        <v>51</v>
      </c>
      <c r="O5" s="256" t="s">
        <v>45</v>
      </c>
      <c r="P5" s="257" t="s">
        <v>52</v>
      </c>
      <c r="Q5" s="256" t="s">
        <v>47</v>
      </c>
    </row>
    <row r="6" spans="1:17" ht="78" customHeight="1">
      <c r="A6" s="261"/>
      <c r="B6" s="262"/>
      <c r="C6" s="257"/>
      <c r="D6" s="255"/>
      <c r="E6" s="256"/>
      <c r="F6" s="255"/>
      <c r="G6" s="256"/>
      <c r="H6" s="255"/>
      <c r="I6" s="256"/>
      <c r="J6" s="257"/>
      <c r="K6" s="256"/>
      <c r="L6" s="257"/>
      <c r="M6" s="256"/>
      <c r="N6" s="255"/>
      <c r="O6" s="256"/>
      <c r="P6" s="257"/>
      <c r="Q6" s="256"/>
    </row>
    <row r="7" spans="1:17" ht="13.5" customHeight="1" hidden="1">
      <c r="A7" s="261"/>
      <c r="B7" s="262"/>
      <c r="C7" s="257"/>
      <c r="D7" s="255"/>
      <c r="E7" s="256"/>
      <c r="F7" s="255"/>
      <c r="G7" s="256"/>
      <c r="H7" s="255"/>
      <c r="I7" s="256"/>
      <c r="J7" s="257"/>
      <c r="K7" s="23"/>
      <c r="L7" s="257"/>
      <c r="M7" s="23"/>
      <c r="N7" s="255"/>
      <c r="O7" s="23"/>
      <c r="P7" s="257"/>
      <c r="Q7" s="23"/>
    </row>
    <row r="8" spans="1:18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1">
        <v>5</v>
      </c>
      <c r="F8" s="16">
        <v>6</v>
      </c>
      <c r="G8" s="21">
        <v>7</v>
      </c>
      <c r="H8" s="16">
        <v>8</v>
      </c>
      <c r="I8" s="21">
        <v>9</v>
      </c>
      <c r="J8" s="16">
        <v>10</v>
      </c>
      <c r="K8" s="21">
        <v>11</v>
      </c>
      <c r="L8" s="16">
        <v>12</v>
      </c>
      <c r="M8" s="21">
        <v>13</v>
      </c>
      <c r="N8" s="16">
        <v>14</v>
      </c>
      <c r="O8" s="21">
        <v>15</v>
      </c>
      <c r="P8" s="19">
        <v>16</v>
      </c>
      <c r="Q8" s="21">
        <v>17</v>
      </c>
      <c r="R8" s="5"/>
    </row>
    <row r="9" spans="1:18" s="52" customFormat="1" ht="53.25" customHeight="1">
      <c r="A9" s="48" t="s">
        <v>0</v>
      </c>
      <c r="B9" s="54" t="s">
        <v>56</v>
      </c>
      <c r="C9" s="109">
        <v>1110288.044302</v>
      </c>
      <c r="D9" s="81">
        <v>0</v>
      </c>
      <c r="E9" s="50">
        <f>SUM(D9*100/C9)</f>
        <v>0</v>
      </c>
      <c r="F9" s="81">
        <v>0</v>
      </c>
      <c r="G9" s="50">
        <f aca="true" t="shared" si="0" ref="G9:G17">SUM(F9*100/C9)</f>
        <v>0</v>
      </c>
      <c r="H9" s="81">
        <v>0</v>
      </c>
      <c r="I9" s="50">
        <f>SUM(H9*100/C9)</f>
        <v>0</v>
      </c>
      <c r="J9" s="110">
        <v>206.85131999966688</v>
      </c>
      <c r="K9" s="50">
        <f aca="true" t="shared" si="1" ref="K9:K14">SUM(J9*100/C9)</f>
        <v>0.018630419471886435</v>
      </c>
      <c r="L9" s="81"/>
      <c r="M9" s="50">
        <f aca="true" t="shared" si="2" ref="M9:M17">SUM(L9*100/C9)</f>
        <v>0</v>
      </c>
      <c r="N9" s="111">
        <v>274582.09900000005</v>
      </c>
      <c r="O9" s="50">
        <f aca="true" t="shared" si="3" ref="O9:O17">SUM(N9*100/C9)</f>
        <v>24.730708432749125</v>
      </c>
      <c r="P9" s="99">
        <v>301</v>
      </c>
      <c r="Q9" s="232">
        <v>0.0028585976844186056</v>
      </c>
      <c r="R9" s="51"/>
    </row>
    <row r="10" spans="1:23" s="53" customFormat="1" ht="63.75" customHeight="1">
      <c r="A10" s="48" t="s">
        <v>1</v>
      </c>
      <c r="B10" s="54" t="s">
        <v>103</v>
      </c>
      <c r="C10" s="109">
        <v>300596</v>
      </c>
      <c r="D10" s="81">
        <v>0</v>
      </c>
      <c r="E10" s="50">
        <f>SUM(D10*100/C10)</f>
        <v>0</v>
      </c>
      <c r="F10" s="81">
        <v>630202</v>
      </c>
      <c r="G10" s="50">
        <f t="shared" si="0"/>
        <v>209.65082702364634</v>
      </c>
      <c r="H10" s="81">
        <v>0</v>
      </c>
      <c r="I10" s="50">
        <f aca="true" t="shared" si="4" ref="I10:I17">SUM(H10*100/C10)</f>
        <v>0</v>
      </c>
      <c r="J10" s="112"/>
      <c r="K10" s="50">
        <f t="shared" si="1"/>
        <v>0</v>
      </c>
      <c r="L10" s="237">
        <v>-19505</v>
      </c>
      <c r="M10" s="50">
        <f t="shared" si="2"/>
        <v>-6.488775632410278</v>
      </c>
      <c r="N10" s="112">
        <v>512667</v>
      </c>
      <c r="O10" s="50">
        <f t="shared" si="3"/>
        <v>170.55017365500538</v>
      </c>
      <c r="P10" s="99">
        <v>148</v>
      </c>
      <c r="Q10" s="221">
        <v>-2.58057431504969</v>
      </c>
      <c r="R10" s="51"/>
      <c r="S10" s="52"/>
      <c r="T10" s="52"/>
      <c r="U10" s="52"/>
      <c r="V10" s="52"/>
      <c r="W10" s="52"/>
    </row>
    <row r="11" spans="1:20" ht="44.25" customHeight="1">
      <c r="A11" s="17" t="s">
        <v>2</v>
      </c>
      <c r="B11" s="1" t="s">
        <v>136</v>
      </c>
      <c r="C11" s="109">
        <v>354479.3</v>
      </c>
      <c r="D11" s="111">
        <v>259964.9</v>
      </c>
      <c r="E11" s="25">
        <f>SUM(D11*100/C11)</f>
        <v>73.33711728724357</v>
      </c>
      <c r="F11" s="111">
        <v>18020.5</v>
      </c>
      <c r="G11" s="25">
        <f t="shared" si="0"/>
        <v>5.083653685842869</v>
      </c>
      <c r="H11" s="24"/>
      <c r="I11" s="25">
        <f t="shared" si="4"/>
        <v>0</v>
      </c>
      <c r="J11" s="112"/>
      <c r="K11" s="25">
        <f>SUM(J11*100/C11)</f>
        <v>0</v>
      </c>
      <c r="L11" s="110">
        <v>-2934.2000000000116</v>
      </c>
      <c r="M11" s="25">
        <f t="shared" si="2"/>
        <v>-0.8277493213284983</v>
      </c>
      <c r="N11" s="111">
        <v>261029.2</v>
      </c>
      <c r="O11" s="25">
        <f t="shared" si="3"/>
        <v>73.63736048903279</v>
      </c>
      <c r="P11" s="99">
        <v>239</v>
      </c>
      <c r="Q11" s="221">
        <v>-0.19256152205110713</v>
      </c>
      <c r="R11" s="7"/>
      <c r="T11" s="15"/>
    </row>
    <row r="12" spans="1:18" s="52" customFormat="1" ht="56.25" customHeight="1">
      <c r="A12" s="48" t="s">
        <v>3</v>
      </c>
      <c r="B12" s="54" t="s">
        <v>135</v>
      </c>
      <c r="C12" s="109">
        <v>442028</v>
      </c>
      <c r="D12" s="111">
        <v>431464</v>
      </c>
      <c r="E12" s="50">
        <f aca="true" t="shared" si="5" ref="E12:E17">SUM(D12*100/C12)</f>
        <v>97.6101061471219</v>
      </c>
      <c r="F12" s="111">
        <v>2801</v>
      </c>
      <c r="G12" s="50">
        <f t="shared" si="0"/>
        <v>0.6336702652320667</v>
      </c>
      <c r="H12" s="81"/>
      <c r="I12" s="50">
        <f t="shared" si="4"/>
        <v>0</v>
      </c>
      <c r="J12" s="110">
        <v>61464</v>
      </c>
      <c r="K12" s="50">
        <f t="shared" si="1"/>
        <v>13.905001493118084</v>
      </c>
      <c r="L12" s="112"/>
      <c r="M12" s="50">
        <f t="shared" si="2"/>
        <v>0</v>
      </c>
      <c r="N12" s="111">
        <v>282904</v>
      </c>
      <c r="O12" s="50">
        <f t="shared" si="3"/>
        <v>64.00137547847648</v>
      </c>
      <c r="P12" s="99">
        <v>273</v>
      </c>
      <c r="Q12" s="221">
        <v>8.634803608230769</v>
      </c>
      <c r="R12" s="51"/>
    </row>
    <row r="13" spans="1:18" s="52" customFormat="1" ht="32.25" customHeight="1">
      <c r="A13" s="48" t="s">
        <v>4</v>
      </c>
      <c r="B13" s="54" t="s">
        <v>57</v>
      </c>
      <c r="C13" s="109">
        <v>370782.8</v>
      </c>
      <c r="D13" s="111">
        <v>366714.8</v>
      </c>
      <c r="E13" s="50">
        <f t="shared" si="5"/>
        <v>98.90286172929274</v>
      </c>
      <c r="F13" s="111">
        <v>2116</v>
      </c>
      <c r="G13" s="50">
        <f t="shared" si="0"/>
        <v>0.5706845085586495</v>
      </c>
      <c r="H13" s="81"/>
      <c r="I13" s="50">
        <f t="shared" si="4"/>
        <v>0</v>
      </c>
      <c r="J13" s="110">
        <v>18442.399999999965</v>
      </c>
      <c r="K13" s="50">
        <f t="shared" si="1"/>
        <v>4.973909253611539</v>
      </c>
      <c r="L13" s="49"/>
      <c r="M13" s="50">
        <f t="shared" si="2"/>
        <v>0</v>
      </c>
      <c r="N13" s="111">
        <v>193380</v>
      </c>
      <c r="O13" s="50">
        <f t="shared" si="3"/>
        <v>52.154522809580165</v>
      </c>
      <c r="P13" s="99">
        <v>210</v>
      </c>
      <c r="Q13" s="221">
        <v>3.505545892059577</v>
      </c>
      <c r="R13" s="51"/>
    </row>
    <row r="14" spans="1:18" s="52" customFormat="1" ht="59.25" customHeight="1">
      <c r="A14" s="48" t="s">
        <v>5</v>
      </c>
      <c r="B14" s="54" t="s">
        <v>64</v>
      </c>
      <c r="C14" s="109">
        <v>318004</v>
      </c>
      <c r="D14" s="49">
        <v>181422</v>
      </c>
      <c r="E14" s="50">
        <f t="shared" si="5"/>
        <v>57.050225783323484</v>
      </c>
      <c r="F14" s="110">
        <v>11684</v>
      </c>
      <c r="G14" s="50">
        <f t="shared" si="0"/>
        <v>3.674167620533075</v>
      </c>
      <c r="H14" s="81"/>
      <c r="I14" s="50">
        <f>SUM(H14*100/C14)</f>
        <v>0</v>
      </c>
      <c r="J14" s="110">
        <v>1150</v>
      </c>
      <c r="K14" s="50">
        <f t="shared" si="1"/>
        <v>0.3616306713123105</v>
      </c>
      <c r="L14" s="49"/>
      <c r="M14" s="50">
        <f t="shared" si="2"/>
        <v>0</v>
      </c>
      <c r="N14" s="110">
        <v>136081</v>
      </c>
      <c r="O14" s="50">
        <f t="shared" si="3"/>
        <v>42.79222902856568</v>
      </c>
      <c r="P14" s="99">
        <v>125</v>
      </c>
      <c r="Q14" s="221">
        <v>0.22675200429054226</v>
      </c>
      <c r="R14" s="51"/>
    </row>
    <row r="15" spans="1:18" ht="30" customHeight="1">
      <c r="A15" s="48" t="s">
        <v>6</v>
      </c>
      <c r="B15" s="54" t="s">
        <v>54</v>
      </c>
      <c r="C15" s="109">
        <v>3090737</v>
      </c>
      <c r="D15" s="110">
        <v>1902161</v>
      </c>
      <c r="E15" s="50">
        <f t="shared" si="5"/>
        <v>61.543929489956604</v>
      </c>
      <c r="F15" s="110">
        <v>981137</v>
      </c>
      <c r="G15" s="50">
        <f t="shared" si="0"/>
        <v>31.74443506516407</v>
      </c>
      <c r="H15" s="49"/>
      <c r="I15" s="50">
        <f t="shared" si="4"/>
        <v>0</v>
      </c>
      <c r="J15" s="110">
        <v>93960</v>
      </c>
      <c r="K15" s="50">
        <f>SUM(J15*100/C15)</f>
        <v>3.0400516122853545</v>
      </c>
      <c r="L15" s="112"/>
      <c r="M15" s="50">
        <f t="shared" si="2"/>
        <v>0</v>
      </c>
      <c r="N15" s="110">
        <v>1933937</v>
      </c>
      <c r="O15" s="50">
        <f t="shared" si="3"/>
        <v>62.572033789998954</v>
      </c>
      <c r="P15" s="99">
        <v>1593</v>
      </c>
      <c r="Q15" s="221">
        <v>0.8126518370679771</v>
      </c>
      <c r="R15" s="7"/>
    </row>
    <row r="16" spans="1:18" ht="40.5" customHeight="1">
      <c r="A16" s="48" t="s">
        <v>7</v>
      </c>
      <c r="B16" s="54" t="s">
        <v>55</v>
      </c>
      <c r="C16" s="109">
        <v>213018</v>
      </c>
      <c r="D16" s="111">
        <v>115137</v>
      </c>
      <c r="E16" s="50">
        <f>SUM(D16*100/C16)</f>
        <v>54.050361941244404</v>
      </c>
      <c r="F16" s="111">
        <v>41127</v>
      </c>
      <c r="G16" s="50">
        <f>SUM(F16*100/C16)</f>
        <v>19.306819142044333</v>
      </c>
      <c r="H16" s="81"/>
      <c r="I16" s="50">
        <f>SUM(H16*100/C16)</f>
        <v>0</v>
      </c>
      <c r="J16" s="110">
        <v>22502</v>
      </c>
      <c r="K16" s="50">
        <f>SUM(J16*100/C16)</f>
        <v>10.56342656489123</v>
      </c>
      <c r="L16" s="81"/>
      <c r="M16" s="50">
        <f t="shared" si="2"/>
        <v>0</v>
      </c>
      <c r="N16" s="111">
        <v>121263</v>
      </c>
      <c r="O16" s="50">
        <f>SUM(N16*100/C16)</f>
        <v>56.92617525279554</v>
      </c>
      <c r="P16" s="99">
        <v>97</v>
      </c>
      <c r="Q16" s="221">
        <v>6.4043124229772</v>
      </c>
      <c r="R16" s="7"/>
    </row>
    <row r="17" spans="1:18" s="52" customFormat="1" ht="41.25" customHeight="1">
      <c r="A17" s="48" t="s">
        <v>8</v>
      </c>
      <c r="B17" s="54" t="s">
        <v>107</v>
      </c>
      <c r="C17" s="109">
        <v>282770.5</v>
      </c>
      <c r="D17" s="111">
        <v>218279.3</v>
      </c>
      <c r="E17" s="50">
        <f t="shared" si="5"/>
        <v>77.19309475351919</v>
      </c>
      <c r="F17" s="49"/>
      <c r="G17" s="50">
        <f t="shared" si="0"/>
        <v>0</v>
      </c>
      <c r="H17" s="49"/>
      <c r="I17" s="50">
        <f t="shared" si="4"/>
        <v>0</v>
      </c>
      <c r="J17" s="110">
        <v>23781.199999999983</v>
      </c>
      <c r="K17" s="50">
        <f>SUM(J17*100/C17)</f>
        <v>8.410071064697336</v>
      </c>
      <c r="L17" s="49"/>
      <c r="M17" s="50">
        <f t="shared" si="2"/>
        <v>0</v>
      </c>
      <c r="N17" s="111">
        <v>154340.4</v>
      </c>
      <c r="O17" s="50">
        <f t="shared" si="3"/>
        <v>54.581506911081604</v>
      </c>
      <c r="P17" s="99">
        <v>120</v>
      </c>
      <c r="Q17" s="221">
        <v>3.3632546063161204</v>
      </c>
      <c r="R17" s="51"/>
    </row>
    <row r="18" spans="1:17" ht="17.25">
      <c r="A18" s="55"/>
      <c r="B18" s="56" t="s">
        <v>22</v>
      </c>
      <c r="C18" s="102">
        <v>6482703.644301999</v>
      </c>
      <c r="D18" s="102">
        <v>3475143</v>
      </c>
      <c r="E18" s="103">
        <v>63.53057090580907</v>
      </c>
      <c r="F18" s="102">
        <v>1687087.5</v>
      </c>
      <c r="G18" s="103">
        <v>25.327983697298336</v>
      </c>
      <c r="H18" s="104"/>
      <c r="I18" s="103">
        <v>0</v>
      </c>
      <c r="J18" s="105">
        <f>SUM(J9:J17)</f>
        <v>221506.4513199996</v>
      </c>
      <c r="K18" s="103">
        <v>1.3382420559723258</v>
      </c>
      <c r="L18" s="102">
        <f>SUM(L9:L17)</f>
        <v>-22439.20000000001</v>
      </c>
      <c r="M18" s="106">
        <v>-3.55754351195114</v>
      </c>
      <c r="N18" s="102">
        <v>3870183.699</v>
      </c>
      <c r="O18" s="102">
        <v>55.630287571895074</v>
      </c>
      <c r="P18" s="107">
        <v>3106</v>
      </c>
      <c r="Q18" s="108">
        <v>2.242</v>
      </c>
    </row>
    <row r="19" spans="2:17" s="11" customFormat="1" ht="16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71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4:17" ht="17.25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</sheetData>
  <sheetProtection/>
  <protectedRanges>
    <protectedRange sqref="D9" name="Range2_1_2_1"/>
    <protectedRange sqref="F9" name="Range2_1_2_1_1"/>
    <protectedRange sqref="D11" name="Range2_1_2_1_2"/>
    <protectedRange sqref="D12" name="Range2_1_2_1_2_1"/>
    <protectedRange sqref="F11:F12" name="Range2_1_2_1_2_2"/>
    <protectedRange sqref="D13" name="Range2_1_2_1_2_3"/>
    <protectedRange sqref="F13" name="Range2_1_2_1_2_4"/>
    <protectedRange sqref="F14" name="Range2_1_2_1_2_5"/>
    <protectedRange sqref="D15" name="Range2_1_2_1_2_6"/>
    <protectedRange sqref="F15" name="Range2_1_2_1_2_7"/>
    <protectedRange sqref="D16" name="Range2_1_2_1_2_8"/>
    <protectedRange sqref="F16" name="Range2_1_2_1_2_9"/>
    <protectedRange sqref="D17" name="Range2_1_2_1_2_11"/>
  </protectedRanges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3" right="0.2" top="0.2" bottom="0.2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4">
      <selection activeCell="C12" sqref="C12:Q12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9.19921875" style="2" customWidth="1"/>
    <col min="9" max="9" width="6.3984375" style="2" customWidth="1"/>
    <col min="10" max="10" width="7.5" style="2" customWidth="1"/>
    <col min="11" max="11" width="6.59765625" style="2" customWidth="1"/>
    <col min="12" max="12" width="6.19921875" style="2" customWidth="1"/>
    <col min="13" max="13" width="5.59765625" style="2" customWidth="1"/>
    <col min="14" max="14" width="9" style="2" customWidth="1"/>
    <col min="15" max="15" width="6.59765625" style="2" customWidth="1"/>
    <col min="16" max="16" width="5.8984375" style="2" customWidth="1"/>
    <col min="17" max="17" width="8.0976562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258"/>
      <c r="K1" s="258"/>
      <c r="L1" s="258"/>
      <c r="M1" s="258"/>
      <c r="N1" s="258"/>
      <c r="O1" s="258"/>
      <c r="P1" s="258"/>
      <c r="Q1" s="3"/>
      <c r="R1" s="3"/>
    </row>
    <row r="2" spans="1:17" ht="59.25" customHeight="1">
      <c r="A2" s="259" t="s">
        <v>138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60" t="s">
        <v>134</v>
      </c>
      <c r="O3" s="260"/>
      <c r="P3" s="260"/>
      <c r="Q3" s="260"/>
    </row>
    <row r="4" spans="2:17" ht="17.25">
      <c r="B4" s="4"/>
      <c r="P4" s="2" t="s">
        <v>53</v>
      </c>
      <c r="Q4" s="8"/>
    </row>
    <row r="5" spans="1:17" ht="27.75" customHeight="1">
      <c r="A5" s="261" t="s">
        <v>20</v>
      </c>
      <c r="B5" s="262" t="s">
        <v>21</v>
      </c>
      <c r="C5" s="257" t="s">
        <v>42</v>
      </c>
      <c r="D5" s="255" t="s">
        <v>44</v>
      </c>
      <c r="E5" s="256" t="s">
        <v>45</v>
      </c>
      <c r="F5" s="255" t="s">
        <v>46</v>
      </c>
      <c r="G5" s="256" t="s">
        <v>45</v>
      </c>
      <c r="H5" s="255" t="s">
        <v>48</v>
      </c>
      <c r="I5" s="256" t="s">
        <v>45</v>
      </c>
      <c r="J5" s="257" t="s">
        <v>49</v>
      </c>
      <c r="K5" s="256" t="s">
        <v>45</v>
      </c>
      <c r="L5" s="257" t="s">
        <v>50</v>
      </c>
      <c r="M5" s="256" t="s">
        <v>45</v>
      </c>
      <c r="N5" s="255" t="s">
        <v>51</v>
      </c>
      <c r="O5" s="256" t="s">
        <v>45</v>
      </c>
      <c r="P5" s="257" t="s">
        <v>52</v>
      </c>
      <c r="Q5" s="256" t="s">
        <v>47</v>
      </c>
    </row>
    <row r="6" spans="1:17" ht="78" customHeight="1">
      <c r="A6" s="261"/>
      <c r="B6" s="262"/>
      <c r="C6" s="257"/>
      <c r="D6" s="255"/>
      <c r="E6" s="256"/>
      <c r="F6" s="255"/>
      <c r="G6" s="256"/>
      <c r="H6" s="255"/>
      <c r="I6" s="256"/>
      <c r="J6" s="257"/>
      <c r="K6" s="256"/>
      <c r="L6" s="257"/>
      <c r="M6" s="256"/>
      <c r="N6" s="255"/>
      <c r="O6" s="256"/>
      <c r="P6" s="257"/>
      <c r="Q6" s="256"/>
    </row>
    <row r="7" spans="1:17" ht="13.5" customHeight="1" hidden="1">
      <c r="A7" s="261"/>
      <c r="B7" s="262"/>
      <c r="C7" s="257"/>
      <c r="D7" s="255"/>
      <c r="E7" s="256"/>
      <c r="F7" s="255"/>
      <c r="G7" s="256"/>
      <c r="H7" s="255"/>
      <c r="I7" s="256"/>
      <c r="J7" s="257"/>
      <c r="K7" s="23"/>
      <c r="L7" s="257"/>
      <c r="M7" s="23"/>
      <c r="N7" s="255"/>
      <c r="O7" s="23"/>
      <c r="P7" s="257"/>
      <c r="Q7" s="23"/>
    </row>
    <row r="8" spans="1:18" s="6" customFormat="1" ht="14.25" customHeight="1" thickBot="1">
      <c r="A8" s="16">
        <v>1</v>
      </c>
      <c r="B8" s="16">
        <v>2</v>
      </c>
      <c r="C8" s="16">
        <v>3</v>
      </c>
      <c r="D8" s="16">
        <v>4</v>
      </c>
      <c r="E8" s="21">
        <v>5</v>
      </c>
      <c r="F8" s="16">
        <v>6</v>
      </c>
      <c r="G8" s="21">
        <v>7</v>
      </c>
      <c r="H8" s="16">
        <v>8</v>
      </c>
      <c r="I8" s="21">
        <v>9</v>
      </c>
      <c r="J8" s="16">
        <v>10</v>
      </c>
      <c r="K8" s="21">
        <v>11</v>
      </c>
      <c r="L8" s="16">
        <v>12</v>
      </c>
      <c r="M8" s="21">
        <v>13</v>
      </c>
      <c r="N8" s="16">
        <v>14</v>
      </c>
      <c r="O8" s="21">
        <v>15</v>
      </c>
      <c r="P8" s="19">
        <v>16</v>
      </c>
      <c r="Q8" s="21">
        <v>17</v>
      </c>
      <c r="R8" s="5"/>
    </row>
    <row r="9" spans="1:18" ht="49.5" customHeight="1" thickBot="1">
      <c r="A9" s="30" t="s">
        <v>0</v>
      </c>
      <c r="B9" s="29" t="s">
        <v>65</v>
      </c>
      <c r="C9" s="24">
        <v>195703.2</v>
      </c>
      <c r="D9" s="83">
        <v>123197.1</v>
      </c>
      <c r="E9" s="25">
        <f>SUM(D9*100/C9)</f>
        <v>62.950989048722754</v>
      </c>
      <c r="F9" s="83">
        <v>57635.9</v>
      </c>
      <c r="G9" s="25">
        <f>SUM(F9*100/C9)</f>
        <v>29.450668154634158</v>
      </c>
      <c r="H9" s="83">
        <v>1580</v>
      </c>
      <c r="I9" s="25">
        <f>SUM(H9*100/C9)</f>
        <v>0.8073449999795609</v>
      </c>
      <c r="J9" s="84">
        <v>4576.3</v>
      </c>
      <c r="K9" s="25">
        <f>SUM(J9*100/C9)</f>
        <v>2.338387926206623</v>
      </c>
      <c r="L9" s="24"/>
      <c r="M9" s="25"/>
      <c r="N9" s="85">
        <v>150643.3</v>
      </c>
      <c r="O9" s="25">
        <f>SUM(N9*100/C9)</f>
        <v>76.97538926292466</v>
      </c>
      <c r="P9" s="209">
        <v>142</v>
      </c>
      <c r="Q9" s="218">
        <v>0.5592843829035675</v>
      </c>
      <c r="R9" s="20"/>
    </row>
    <row r="10" spans="1:18" ht="45.75" customHeight="1" thickBot="1">
      <c r="A10" s="30" t="s">
        <v>1</v>
      </c>
      <c r="B10" s="29" t="s">
        <v>66</v>
      </c>
      <c r="C10" s="24">
        <v>183205.8</v>
      </c>
      <c r="D10" s="83">
        <v>123984.6</v>
      </c>
      <c r="E10" s="25">
        <f>SUM(D10*100/C10)</f>
        <v>67.67504085569344</v>
      </c>
      <c r="F10" s="83">
        <v>39121.5</v>
      </c>
      <c r="G10" s="25">
        <f>SUM(F10*100/C10)</f>
        <v>21.353854517706317</v>
      </c>
      <c r="H10" s="83">
        <v>1090</v>
      </c>
      <c r="I10" s="25">
        <f>SUM(H10*100/C10)</f>
        <v>0.5949593298902109</v>
      </c>
      <c r="J10" s="84">
        <v>5331.5</v>
      </c>
      <c r="K10" s="25">
        <f>SUM(J10*100/C10)</f>
        <v>2.9101152911097796</v>
      </c>
      <c r="L10" s="27"/>
      <c r="M10" s="25"/>
      <c r="N10" s="85">
        <v>124591</v>
      </c>
      <c r="O10" s="25">
        <f>SUM(N10*100/C10)</f>
        <v>68.00603474344153</v>
      </c>
      <c r="P10" s="217">
        <v>144</v>
      </c>
      <c r="Q10" s="218">
        <v>0.6659535598724602</v>
      </c>
      <c r="R10" s="7"/>
    </row>
    <row r="11" spans="1:18" s="15" customFormat="1" ht="42.75" customHeight="1" thickBot="1">
      <c r="A11" s="30" t="s">
        <v>2</v>
      </c>
      <c r="B11" s="29" t="s">
        <v>67</v>
      </c>
      <c r="C11" s="24">
        <v>169197.6</v>
      </c>
      <c r="D11" s="83">
        <v>89898.2</v>
      </c>
      <c r="E11" s="25">
        <f>SUM(D11*100/C11)</f>
        <v>53.13207752355825</v>
      </c>
      <c r="F11" s="83">
        <v>25698.4</v>
      </c>
      <c r="G11" s="25">
        <f>SUM(F11*100/C11)</f>
        <v>15.188395107259204</v>
      </c>
      <c r="H11" s="24"/>
      <c r="I11" s="25">
        <f>SUM(H11*100/C11)</f>
        <v>0</v>
      </c>
      <c r="J11" s="84"/>
      <c r="K11" s="25">
        <f>SUM(J11*100/C11)</f>
        <v>0</v>
      </c>
      <c r="L11" s="84">
        <v>1606.5</v>
      </c>
      <c r="M11" s="25">
        <f>SUM(L11*100/C11)</f>
        <v>0.9494815529298287</v>
      </c>
      <c r="N11" s="85">
        <v>90139.9</v>
      </c>
      <c r="O11" s="25">
        <f>SUM(N11*100/C11)</f>
        <v>53.27492824957328</v>
      </c>
      <c r="P11" s="217">
        <v>88</v>
      </c>
      <c r="Q11" s="218">
        <v>-4.329459322890348</v>
      </c>
      <c r="R11" s="35"/>
    </row>
    <row r="12" spans="1:18" ht="29.25" customHeight="1" thickBot="1">
      <c r="A12" s="17"/>
      <c r="B12" s="31" t="s">
        <v>22</v>
      </c>
      <c r="C12" s="32">
        <v>548106.6</v>
      </c>
      <c r="D12" s="32">
        <v>337079.9</v>
      </c>
      <c r="E12" s="25">
        <v>61.49896753660693</v>
      </c>
      <c r="F12" s="32">
        <v>122455.79999999999</v>
      </c>
      <c r="G12" s="25">
        <v>22.341602892576002</v>
      </c>
      <c r="H12" s="32">
        <v>2670</v>
      </c>
      <c r="I12" s="25">
        <v>0.4885054865477402</v>
      </c>
      <c r="J12" s="32">
        <v>9907.8</v>
      </c>
      <c r="K12" s="25">
        <v>1.8076410683615194</v>
      </c>
      <c r="L12" s="32">
        <v>1606.5</v>
      </c>
      <c r="M12" s="25">
        <v>0</v>
      </c>
      <c r="N12" s="32">
        <v>365374.19999999995</v>
      </c>
      <c r="O12" s="25">
        <v>66.66115678957341</v>
      </c>
      <c r="P12" s="34">
        <v>374</v>
      </c>
      <c r="Q12" s="75">
        <v>-1.035</v>
      </c>
      <c r="R12" s="10"/>
    </row>
    <row r="14" spans="2:17" s="11" customFormat="1" ht="16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ht="17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7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</sheetData>
  <sheetProtection/>
  <protectedRanges>
    <protectedRange sqref="D9" name="Range2_1_2_1"/>
    <protectedRange sqref="F9" name="Range2_1_2_1_1"/>
    <protectedRange sqref="H9" name="Range2_1_2_1_2"/>
    <protectedRange sqref="D10" name="Range2_1_2_1_2_1"/>
    <protectedRange sqref="F10" name="Range2_1_2_1_2_2"/>
    <protectedRange sqref="H10" name="Range2_1_2_1_2_3"/>
    <protectedRange sqref="D11" name="Range2_1_2_1_2_4"/>
    <protectedRange sqref="F11" name="Range2_1_2_1_2_5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29" bottom="0.2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K21">
      <selection activeCell="C29" sqref="C29:Q29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9.3984375" style="2" customWidth="1"/>
    <col min="5" max="5" width="5.5" style="2" customWidth="1"/>
    <col min="6" max="6" width="8.69921875" style="2" customWidth="1"/>
    <col min="7" max="7" width="7.19921875" style="2" customWidth="1"/>
    <col min="8" max="8" width="7.59765625" style="2" customWidth="1"/>
    <col min="9" max="9" width="5" style="2" customWidth="1"/>
    <col min="10" max="10" width="7.5" style="2" customWidth="1"/>
    <col min="11" max="11" width="5.3984375" style="2" customWidth="1"/>
    <col min="12" max="12" width="7.69921875" style="2" customWidth="1"/>
    <col min="13" max="13" width="7.19921875" style="2" customWidth="1"/>
    <col min="14" max="14" width="9.3984375" style="2" customWidth="1"/>
    <col min="15" max="15" width="5.59765625" style="2" customWidth="1"/>
    <col min="16" max="16" width="5.8984375" style="2" customWidth="1"/>
    <col min="17" max="17" width="8.398437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258"/>
      <c r="K1" s="258"/>
      <c r="L1" s="258"/>
      <c r="M1" s="258"/>
      <c r="N1" s="258"/>
      <c r="O1" s="258"/>
      <c r="P1" s="258"/>
      <c r="Q1" s="3"/>
      <c r="R1" s="3"/>
    </row>
    <row r="2" spans="1:17" ht="59.25" customHeight="1">
      <c r="A2" s="259" t="s">
        <v>143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60"/>
      <c r="O3" s="260"/>
      <c r="P3" s="260"/>
      <c r="Q3" s="260"/>
    </row>
    <row r="4" spans="2:17" ht="17.25">
      <c r="B4" s="4"/>
      <c r="P4" s="2" t="s">
        <v>53</v>
      </c>
      <c r="Q4" s="8"/>
    </row>
    <row r="5" spans="1:17" ht="27.75" customHeight="1">
      <c r="A5" s="261" t="s">
        <v>20</v>
      </c>
      <c r="B5" s="262" t="s">
        <v>21</v>
      </c>
      <c r="C5" s="256" t="s">
        <v>42</v>
      </c>
      <c r="D5" s="255" t="s">
        <v>44</v>
      </c>
      <c r="E5" s="256" t="s">
        <v>45</v>
      </c>
      <c r="F5" s="255" t="s">
        <v>46</v>
      </c>
      <c r="G5" s="256" t="s">
        <v>45</v>
      </c>
      <c r="H5" s="255" t="s">
        <v>48</v>
      </c>
      <c r="I5" s="256" t="s">
        <v>45</v>
      </c>
      <c r="J5" s="257" t="s">
        <v>49</v>
      </c>
      <c r="K5" s="256" t="s">
        <v>45</v>
      </c>
      <c r="L5" s="257" t="s">
        <v>50</v>
      </c>
      <c r="M5" s="256" t="s">
        <v>45</v>
      </c>
      <c r="N5" s="255" t="s">
        <v>51</v>
      </c>
      <c r="O5" s="256" t="s">
        <v>45</v>
      </c>
      <c r="P5" s="257" t="s">
        <v>52</v>
      </c>
      <c r="Q5" s="256" t="s">
        <v>47</v>
      </c>
    </row>
    <row r="6" spans="1:17" ht="78" customHeight="1">
      <c r="A6" s="261"/>
      <c r="B6" s="262"/>
      <c r="C6" s="256"/>
      <c r="D6" s="255"/>
      <c r="E6" s="256"/>
      <c r="F6" s="255"/>
      <c r="G6" s="256"/>
      <c r="H6" s="255"/>
      <c r="I6" s="256"/>
      <c r="J6" s="257"/>
      <c r="K6" s="256"/>
      <c r="L6" s="257"/>
      <c r="M6" s="256"/>
      <c r="N6" s="255"/>
      <c r="O6" s="256"/>
      <c r="P6" s="257"/>
      <c r="Q6" s="256"/>
    </row>
    <row r="7" spans="1:17" ht="13.5" customHeight="1" hidden="1">
      <c r="A7" s="261"/>
      <c r="B7" s="262"/>
      <c r="C7" s="256"/>
      <c r="D7" s="255"/>
      <c r="E7" s="256"/>
      <c r="F7" s="255"/>
      <c r="G7" s="256"/>
      <c r="H7" s="255"/>
      <c r="I7" s="256"/>
      <c r="J7" s="257"/>
      <c r="K7" s="23"/>
      <c r="L7" s="257"/>
      <c r="M7" s="23"/>
      <c r="N7" s="255"/>
      <c r="O7" s="23"/>
      <c r="P7" s="257"/>
      <c r="Q7" s="23"/>
    </row>
    <row r="8" spans="1:18" s="6" customFormat="1" ht="14.25" customHeight="1" thickBot="1">
      <c r="A8" s="16">
        <v>1</v>
      </c>
      <c r="B8" s="16">
        <v>2</v>
      </c>
      <c r="C8" s="21">
        <v>3</v>
      </c>
      <c r="D8" s="16">
        <v>4</v>
      </c>
      <c r="E8" s="21">
        <v>5</v>
      </c>
      <c r="F8" s="16">
        <v>6</v>
      </c>
      <c r="G8" s="21">
        <v>7</v>
      </c>
      <c r="H8" s="16">
        <v>8</v>
      </c>
      <c r="I8" s="21">
        <v>9</v>
      </c>
      <c r="J8" s="16">
        <v>10</v>
      </c>
      <c r="K8" s="21">
        <v>11</v>
      </c>
      <c r="L8" s="16">
        <v>12</v>
      </c>
      <c r="M8" s="21">
        <v>13</v>
      </c>
      <c r="N8" s="16">
        <v>14</v>
      </c>
      <c r="O8" s="21">
        <v>15</v>
      </c>
      <c r="P8" s="19">
        <v>16</v>
      </c>
      <c r="Q8" s="21">
        <v>17</v>
      </c>
      <c r="R8" s="5"/>
    </row>
    <row r="9" spans="1:18" ht="30" customHeight="1">
      <c r="A9" s="158" t="s">
        <v>0</v>
      </c>
      <c r="B9" s="159" t="s">
        <v>43</v>
      </c>
      <c r="C9" s="222">
        <v>768440</v>
      </c>
      <c r="D9" s="166">
        <v>392724</v>
      </c>
      <c r="E9" s="222">
        <f>SUM(D9*100/C9)</f>
        <v>51.10665764405809</v>
      </c>
      <c r="F9" s="160">
        <v>271001.3</v>
      </c>
      <c r="G9" s="224">
        <f aca="true" t="shared" si="0" ref="G9:G25">SUM(F9*100/C9)</f>
        <v>35.26642288272344</v>
      </c>
      <c r="H9" s="160">
        <v>11698.2</v>
      </c>
      <c r="I9" s="224">
        <f>SUM(H9*100/C9)</f>
        <v>1.5223309562229972</v>
      </c>
      <c r="J9" s="161">
        <v>1525</v>
      </c>
      <c r="K9" s="224">
        <f>SUM(J9*100/C9)</f>
        <v>0.19845401072302327</v>
      </c>
      <c r="L9" s="166"/>
      <c r="M9" s="224">
        <f>SUM(L9*100/C9)</f>
        <v>0</v>
      </c>
      <c r="N9" s="166">
        <v>405679</v>
      </c>
      <c r="O9" s="224">
        <f aca="true" t="shared" si="1" ref="O9:O28">SUM(N9*100/C9)</f>
        <v>52.792540731872364</v>
      </c>
      <c r="P9" s="167">
        <v>402</v>
      </c>
      <c r="Q9" s="230">
        <v>0.022683002672667554</v>
      </c>
      <c r="R9" s="20"/>
    </row>
    <row r="10" spans="1:18" ht="47.25" customHeight="1">
      <c r="A10" s="158" t="s">
        <v>1</v>
      </c>
      <c r="B10" s="159" t="s">
        <v>23</v>
      </c>
      <c r="C10" s="222">
        <v>79100</v>
      </c>
      <c r="D10" s="166">
        <v>71935</v>
      </c>
      <c r="E10" s="222">
        <f>SUM(D10*100/C10)</f>
        <v>90.94184576485462</v>
      </c>
      <c r="F10" s="166">
        <v>1322</v>
      </c>
      <c r="G10" s="224">
        <f t="shared" si="0"/>
        <v>1.6713021491782554</v>
      </c>
      <c r="H10" s="166"/>
      <c r="I10" s="224">
        <f aca="true" t="shared" si="2" ref="I10:I28">SUM(H10*100/C10)</f>
        <v>0</v>
      </c>
      <c r="J10" s="166">
        <v>7</v>
      </c>
      <c r="K10" s="224">
        <f>SUM(J10*100/C10)</f>
        <v>0.008849557522123894</v>
      </c>
      <c r="L10" s="166"/>
      <c r="M10" s="224"/>
      <c r="N10" s="160">
        <v>66259</v>
      </c>
      <c r="O10" s="224">
        <f t="shared" si="1"/>
        <v>83.7661188369153</v>
      </c>
      <c r="P10" s="168">
        <v>90</v>
      </c>
      <c r="Q10" s="230">
        <v>0.0035634290368560377</v>
      </c>
      <c r="R10" s="7"/>
    </row>
    <row r="11" spans="1:18" ht="30" customHeight="1">
      <c r="A11" s="158" t="s">
        <v>2</v>
      </c>
      <c r="B11" s="159" t="s">
        <v>24</v>
      </c>
      <c r="C11" s="222">
        <v>50569.9</v>
      </c>
      <c r="D11" s="160">
        <v>45847.6</v>
      </c>
      <c r="E11" s="222">
        <f>SUM(D11*100/C11)</f>
        <v>90.66183638884</v>
      </c>
      <c r="F11" s="160">
        <v>3770.2</v>
      </c>
      <c r="G11" s="224">
        <f t="shared" si="0"/>
        <v>7.455423087647</v>
      </c>
      <c r="H11" s="162">
        <v>540</v>
      </c>
      <c r="I11" s="224">
        <f>SUM(H11*100/C11)</f>
        <v>1.0678288863533445</v>
      </c>
      <c r="J11" s="166">
        <v>0</v>
      </c>
      <c r="K11" s="224">
        <f>SUM(J11*100/C11)</f>
        <v>0</v>
      </c>
      <c r="L11" s="169">
        <v>15698.7</v>
      </c>
      <c r="M11" s="224">
        <f>SUM(L11*100/C11)</f>
        <v>31.043565441102317</v>
      </c>
      <c r="N11" s="160">
        <v>48869.4</v>
      </c>
      <c r="O11" s="224">
        <f t="shared" si="1"/>
        <v>96.63732773843729</v>
      </c>
      <c r="P11" s="168">
        <v>72</v>
      </c>
      <c r="Q11" s="230">
        <v>-4.532970126696901</v>
      </c>
      <c r="R11" s="7"/>
    </row>
    <row r="12" spans="1:18" ht="45" customHeight="1">
      <c r="A12" s="158" t="s">
        <v>3</v>
      </c>
      <c r="B12" s="159" t="s">
        <v>41</v>
      </c>
      <c r="C12" s="222">
        <v>275644</v>
      </c>
      <c r="D12" s="160">
        <v>196002</v>
      </c>
      <c r="E12" s="222">
        <f>SUM(D12*100/C12)</f>
        <v>71.10693503214291</v>
      </c>
      <c r="F12" s="160">
        <v>62284</v>
      </c>
      <c r="G12" s="224">
        <f t="shared" si="0"/>
        <v>22.5958119893776</v>
      </c>
      <c r="H12" s="166">
        <v>0</v>
      </c>
      <c r="I12" s="224">
        <f>SUM(H12*100/C12)</f>
        <v>0</v>
      </c>
      <c r="J12" s="170">
        <v>158</v>
      </c>
      <c r="K12" s="224">
        <f>SUM(J12*100/C12)</f>
        <v>0.05732031170640391</v>
      </c>
      <c r="L12" s="166"/>
      <c r="M12" s="224"/>
      <c r="N12" s="160">
        <v>199441</v>
      </c>
      <c r="O12" s="224">
        <f t="shared" si="1"/>
        <v>72.35455877871458</v>
      </c>
      <c r="P12" s="168">
        <v>216</v>
      </c>
      <c r="Q12" s="230">
        <v>0.013287097597516154</v>
      </c>
      <c r="R12" s="7"/>
    </row>
    <row r="13" spans="1:23" s="9" customFormat="1" ht="30" customHeight="1">
      <c r="A13" s="158" t="s">
        <v>4</v>
      </c>
      <c r="B13" s="159" t="s">
        <v>25</v>
      </c>
      <c r="C13" s="222">
        <v>53468</v>
      </c>
      <c r="D13" s="166">
        <v>43652</v>
      </c>
      <c r="E13" s="222">
        <f>SUM(D13*100/C13)</f>
        <v>81.64135557716766</v>
      </c>
      <c r="F13" s="160">
        <v>3470</v>
      </c>
      <c r="G13" s="224">
        <f t="shared" si="0"/>
        <v>6.4898630956834</v>
      </c>
      <c r="H13" s="162">
        <v>2522</v>
      </c>
      <c r="I13" s="224">
        <f>SUM(H13*100/C13)</f>
        <v>4.716839979052891</v>
      </c>
      <c r="J13" s="170">
        <v>30</v>
      </c>
      <c r="K13" s="224">
        <f>SUM(J13*100/C13)</f>
        <v>0.056108326475648986</v>
      </c>
      <c r="L13" s="166"/>
      <c r="M13" s="224"/>
      <c r="N13" s="163">
        <v>31610</v>
      </c>
      <c r="O13" s="224">
        <f t="shared" si="1"/>
        <v>59.11947332984215</v>
      </c>
      <c r="P13" s="168">
        <v>57</v>
      </c>
      <c r="Q13" s="230">
        <v>0.016440608302507192</v>
      </c>
      <c r="R13" s="7"/>
      <c r="S13" s="2"/>
      <c r="T13" s="2"/>
      <c r="U13" s="2"/>
      <c r="V13" s="2"/>
      <c r="W13" s="2"/>
    </row>
    <row r="14" spans="1:20" ht="30" customHeight="1">
      <c r="A14" s="158" t="s">
        <v>5</v>
      </c>
      <c r="B14" s="159" t="s">
        <v>26</v>
      </c>
      <c r="C14" s="222">
        <v>78395</v>
      </c>
      <c r="D14" s="160">
        <v>70186.6</v>
      </c>
      <c r="E14" s="222">
        <f aca="true" t="shared" si="3" ref="E14:E25">SUM(D14*100/C14)</f>
        <v>89.5294342751451</v>
      </c>
      <c r="F14" s="160">
        <v>2622</v>
      </c>
      <c r="G14" s="224">
        <f t="shared" si="0"/>
        <v>3.344601058740991</v>
      </c>
      <c r="H14" s="166"/>
      <c r="I14" s="224">
        <f t="shared" si="2"/>
        <v>0</v>
      </c>
      <c r="J14" s="170">
        <v>1130</v>
      </c>
      <c r="K14" s="224">
        <f aca="true" t="shared" si="4" ref="K14:K28">SUM(J14*100/C14)</f>
        <v>1.4414184578098093</v>
      </c>
      <c r="L14" s="166"/>
      <c r="M14" s="224"/>
      <c r="N14" s="160">
        <v>54434.4</v>
      </c>
      <c r="O14" s="224">
        <f t="shared" si="1"/>
        <v>69.43606097327635</v>
      </c>
      <c r="P14" s="168">
        <v>75</v>
      </c>
      <c r="Q14" s="230">
        <v>0.6090890641831643</v>
      </c>
      <c r="R14" s="7"/>
      <c r="T14" s="15"/>
    </row>
    <row r="15" spans="1:18" ht="30" customHeight="1">
      <c r="A15" s="158" t="s">
        <v>6</v>
      </c>
      <c r="B15" s="159" t="s">
        <v>27</v>
      </c>
      <c r="C15" s="222">
        <v>72139.6</v>
      </c>
      <c r="D15" s="160">
        <v>53551</v>
      </c>
      <c r="E15" s="222">
        <f t="shared" si="3"/>
        <v>74.23246039623174</v>
      </c>
      <c r="F15" s="160">
        <v>813</v>
      </c>
      <c r="G15" s="224">
        <f t="shared" si="0"/>
        <v>1.1269815746136655</v>
      </c>
      <c r="H15" s="166"/>
      <c r="I15" s="224">
        <f t="shared" si="2"/>
        <v>0</v>
      </c>
      <c r="J15" s="170">
        <v>970</v>
      </c>
      <c r="K15" s="224">
        <f t="shared" si="4"/>
        <v>1.3446151628231926</v>
      </c>
      <c r="L15" s="166"/>
      <c r="M15" s="224"/>
      <c r="N15" s="160">
        <v>44692</v>
      </c>
      <c r="O15" s="224">
        <f t="shared" si="1"/>
        <v>61.952103976179515</v>
      </c>
      <c r="P15" s="168">
        <v>65</v>
      </c>
      <c r="Q15" s="230">
        <v>1.8798449612403103</v>
      </c>
      <c r="R15" s="7"/>
    </row>
    <row r="16" spans="1:18" ht="30" customHeight="1">
      <c r="A16" s="158" t="s">
        <v>7</v>
      </c>
      <c r="B16" s="159" t="s">
        <v>28</v>
      </c>
      <c r="C16" s="222">
        <v>135625</v>
      </c>
      <c r="D16" s="160">
        <v>93268</v>
      </c>
      <c r="E16" s="222">
        <f t="shared" si="3"/>
        <v>68.76903225806451</v>
      </c>
      <c r="F16" s="160">
        <v>1795</v>
      </c>
      <c r="G16" s="224">
        <f t="shared" si="0"/>
        <v>1.3235023041474654</v>
      </c>
      <c r="H16" s="166"/>
      <c r="I16" s="224">
        <f t="shared" si="2"/>
        <v>0</v>
      </c>
      <c r="J16" s="170">
        <v>1349</v>
      </c>
      <c r="K16" s="224">
        <f t="shared" si="4"/>
        <v>0.9946543778801843</v>
      </c>
      <c r="L16" s="166"/>
      <c r="M16" s="224">
        <f>SUM(L16*100/C16)</f>
        <v>0</v>
      </c>
      <c r="N16" s="160">
        <v>88804</v>
      </c>
      <c r="O16" s="224">
        <f t="shared" si="1"/>
        <v>65.47760368663594</v>
      </c>
      <c r="P16" s="168">
        <v>125</v>
      </c>
      <c r="Q16" s="230">
        <v>0.27390000923828794</v>
      </c>
      <c r="R16" s="7"/>
    </row>
    <row r="17" spans="1:18" ht="45.75" customHeight="1">
      <c r="A17" s="158" t="s">
        <v>8</v>
      </c>
      <c r="B17" s="159" t="s">
        <v>34</v>
      </c>
      <c r="C17" s="222">
        <v>98306</v>
      </c>
      <c r="D17" s="160">
        <v>70891</v>
      </c>
      <c r="E17" s="222">
        <f t="shared" si="3"/>
        <v>72.11258722763615</v>
      </c>
      <c r="F17" s="160">
        <v>3273</v>
      </c>
      <c r="G17" s="224">
        <f t="shared" si="0"/>
        <v>3.3294000366203487</v>
      </c>
      <c r="H17" s="166"/>
      <c r="I17" s="224">
        <f t="shared" si="2"/>
        <v>0</v>
      </c>
      <c r="J17" s="170">
        <v>250</v>
      </c>
      <c r="K17" s="226">
        <f t="shared" si="4"/>
        <v>0.2543079771326267</v>
      </c>
      <c r="L17" s="166"/>
      <c r="M17" s="224"/>
      <c r="N17" s="160">
        <v>66340</v>
      </c>
      <c r="O17" s="224">
        <f t="shared" si="1"/>
        <v>67.48316481191382</v>
      </c>
      <c r="P17" s="168">
        <v>93</v>
      </c>
      <c r="Q17" s="230">
        <v>0.06930083770852621</v>
      </c>
      <c r="R17" s="7"/>
    </row>
    <row r="18" spans="1:18" s="15" customFormat="1" ht="30" customHeight="1">
      <c r="A18" s="158" t="s">
        <v>9</v>
      </c>
      <c r="B18" s="159" t="s">
        <v>35</v>
      </c>
      <c r="C18" s="239">
        <v>145742.5</v>
      </c>
      <c r="D18" s="160">
        <v>102193.9</v>
      </c>
      <c r="E18" s="222">
        <f>SUM(D18*100/C18)</f>
        <v>70.11949156903442</v>
      </c>
      <c r="F18" s="160">
        <v>2564.2</v>
      </c>
      <c r="G18" s="222">
        <f>SUM(F18*100/C18)</f>
        <v>1.759404429044376</v>
      </c>
      <c r="H18" s="165"/>
      <c r="I18" s="222">
        <f>SUM(H18*100/C18)</f>
        <v>0</v>
      </c>
      <c r="J18" s="170">
        <v>47.8</v>
      </c>
      <c r="K18" s="222">
        <f>SUM(J18*100/C18)</f>
        <v>0.032797571058545034</v>
      </c>
      <c r="L18" s="165"/>
      <c r="M18" s="222">
        <f>SUM(L18*100/C18)</f>
        <v>0</v>
      </c>
      <c r="N18" s="160">
        <v>97393.9</v>
      </c>
      <c r="O18" s="222">
        <f>SUM(N18*100/C18)</f>
        <v>66.82601163010104</v>
      </c>
      <c r="P18" s="168">
        <v>96</v>
      </c>
      <c r="Q18" s="230">
        <v>0.02001212450053421</v>
      </c>
      <c r="R18" s="35"/>
    </row>
    <row r="19" spans="1:18" ht="35.25" customHeight="1" thickBot="1">
      <c r="A19" s="158" t="s">
        <v>10</v>
      </c>
      <c r="B19" s="159" t="s">
        <v>29</v>
      </c>
      <c r="C19" s="238">
        <v>142950.3</v>
      </c>
      <c r="D19" s="160">
        <v>116888.7</v>
      </c>
      <c r="E19" s="222">
        <f t="shared" si="3"/>
        <v>81.76876858600507</v>
      </c>
      <c r="F19" s="160">
        <v>3714.3999999999996</v>
      </c>
      <c r="G19" s="222">
        <f t="shared" si="0"/>
        <v>2.598385592754964</v>
      </c>
      <c r="H19" s="165"/>
      <c r="I19" s="222">
        <f t="shared" si="2"/>
        <v>0</v>
      </c>
      <c r="J19" s="170">
        <v>5917.5</v>
      </c>
      <c r="K19" s="222">
        <f t="shared" si="4"/>
        <v>4.139550599054357</v>
      </c>
      <c r="L19" s="165"/>
      <c r="M19" s="222">
        <f aca="true" t="shared" si="5" ref="M19:M28">SUM(L19*100/C19)</f>
        <v>0</v>
      </c>
      <c r="N19" s="160">
        <v>87349.5</v>
      </c>
      <c r="O19" s="222">
        <f t="shared" si="1"/>
        <v>61.10480355760009</v>
      </c>
      <c r="P19" s="168">
        <v>100</v>
      </c>
      <c r="Q19" s="230">
        <v>4.365660492893583</v>
      </c>
      <c r="R19" s="7"/>
    </row>
    <row r="20" spans="1:18" ht="30" customHeight="1">
      <c r="A20" s="158" t="s">
        <v>11</v>
      </c>
      <c r="B20" s="159" t="s">
        <v>39</v>
      </c>
      <c r="C20" s="222">
        <v>99324</v>
      </c>
      <c r="D20" s="160">
        <v>68092</v>
      </c>
      <c r="E20" s="222">
        <f t="shared" si="3"/>
        <v>68.55543473883452</v>
      </c>
      <c r="F20" s="160">
        <v>9184</v>
      </c>
      <c r="G20" s="222">
        <f t="shared" si="0"/>
        <v>9.246506383150095</v>
      </c>
      <c r="H20" s="165"/>
      <c r="I20" s="222">
        <f t="shared" si="2"/>
        <v>0</v>
      </c>
      <c r="J20" s="165"/>
      <c r="K20" s="222">
        <f t="shared" si="4"/>
        <v>0</v>
      </c>
      <c r="L20" s="165">
        <v>807</v>
      </c>
      <c r="M20" s="222">
        <f t="shared" si="5"/>
        <v>0.8124924489549353</v>
      </c>
      <c r="N20" s="160">
        <v>55290</v>
      </c>
      <c r="O20" s="222">
        <f t="shared" si="1"/>
        <v>55.66630421650356</v>
      </c>
      <c r="P20" s="168">
        <v>89</v>
      </c>
      <c r="Q20" s="230">
        <v>-1.1765906572578293</v>
      </c>
      <c r="R20" s="7"/>
    </row>
    <row r="21" spans="1:18" ht="30" customHeight="1">
      <c r="A21" s="158" t="s">
        <v>12</v>
      </c>
      <c r="B21" s="159" t="s">
        <v>30</v>
      </c>
      <c r="C21" s="222">
        <v>21920.7</v>
      </c>
      <c r="D21" s="165">
        <v>8932.3</v>
      </c>
      <c r="E21" s="222">
        <f t="shared" si="3"/>
        <v>40.748242528751355</v>
      </c>
      <c r="F21" s="171">
        <v>6498.7</v>
      </c>
      <c r="G21" s="223">
        <f t="shared" si="0"/>
        <v>29.646407277139872</v>
      </c>
      <c r="H21" s="171"/>
      <c r="I21" s="225">
        <f t="shared" si="2"/>
        <v>0</v>
      </c>
      <c r="J21" s="173">
        <v>521.4</v>
      </c>
      <c r="K21" s="225">
        <f t="shared" si="4"/>
        <v>2.378573676935499</v>
      </c>
      <c r="L21" s="172"/>
      <c r="M21" s="225">
        <f t="shared" si="5"/>
        <v>0</v>
      </c>
      <c r="N21" s="174">
        <v>10187.1</v>
      </c>
      <c r="O21" s="222">
        <f t="shared" si="1"/>
        <v>46.47251228291067</v>
      </c>
      <c r="P21" s="168">
        <v>17</v>
      </c>
      <c r="Q21" s="230">
        <v>1.4789832061371846</v>
      </c>
      <c r="R21" s="7"/>
    </row>
    <row r="22" spans="1:18" ht="30" customHeight="1">
      <c r="A22" s="158" t="s">
        <v>13</v>
      </c>
      <c r="B22" s="159" t="s">
        <v>37</v>
      </c>
      <c r="C22" s="222">
        <v>92509.3</v>
      </c>
      <c r="D22" s="164">
        <v>85312.3</v>
      </c>
      <c r="E22" s="222">
        <f>SUM(D22*100/C22)</f>
        <v>92.2202416405702</v>
      </c>
      <c r="F22" s="175">
        <v>7197</v>
      </c>
      <c r="G22" s="222">
        <f>SUM(F22*100/C22)</f>
        <v>7.779758359429809</v>
      </c>
      <c r="H22" s="165"/>
      <c r="I22" s="222">
        <f>SUM(H22*100/C22)</f>
        <v>0</v>
      </c>
      <c r="J22" s="175">
        <v>45.6</v>
      </c>
      <c r="K22" s="222">
        <f>SUM(J22*100/C22)</f>
        <v>0.04929234141864656</v>
      </c>
      <c r="L22" s="165"/>
      <c r="M22" s="222">
        <f t="shared" si="5"/>
        <v>0</v>
      </c>
      <c r="N22" s="175">
        <v>67449.8</v>
      </c>
      <c r="O22" s="229">
        <f>SUM(N22*100/C22)</f>
        <v>72.91137215393479</v>
      </c>
      <c r="P22" s="168">
        <v>89</v>
      </c>
      <c r="Q22" s="230">
        <v>0.010509285506865605</v>
      </c>
      <c r="R22" s="7"/>
    </row>
    <row r="23" spans="1:18" ht="30" customHeight="1">
      <c r="A23" s="158" t="s">
        <v>14</v>
      </c>
      <c r="B23" s="159" t="s">
        <v>36</v>
      </c>
      <c r="C23" s="222">
        <v>24820</v>
      </c>
      <c r="D23" s="164">
        <v>5400</v>
      </c>
      <c r="E23" s="222">
        <f t="shared" si="3"/>
        <v>21.756647864625304</v>
      </c>
      <c r="F23" s="175">
        <v>8182</v>
      </c>
      <c r="G23" s="222">
        <f t="shared" si="0"/>
        <v>32.96535052377115</v>
      </c>
      <c r="H23" s="165">
        <v>0</v>
      </c>
      <c r="I23" s="222">
        <f>SUM(H23*100/C23)</f>
        <v>0</v>
      </c>
      <c r="J23" s="175">
        <v>3774</v>
      </c>
      <c r="K23" s="222">
        <f t="shared" si="4"/>
        <v>15.205479452054794</v>
      </c>
      <c r="L23" s="165"/>
      <c r="M23" s="222">
        <f t="shared" si="5"/>
        <v>0</v>
      </c>
      <c r="N23" s="175">
        <v>16256</v>
      </c>
      <c r="O23" s="229">
        <f t="shared" si="1"/>
        <v>65.4955680902498</v>
      </c>
      <c r="P23" s="168">
        <v>22</v>
      </c>
      <c r="Q23" s="230">
        <v>1.3037237653228133</v>
      </c>
      <c r="R23" s="7"/>
    </row>
    <row r="24" spans="1:18" ht="30" customHeight="1">
      <c r="A24" s="158" t="s">
        <v>15</v>
      </c>
      <c r="B24" s="159" t="s">
        <v>38</v>
      </c>
      <c r="C24" s="222">
        <v>92123</v>
      </c>
      <c r="D24" s="164">
        <v>53912</v>
      </c>
      <c r="E24" s="222">
        <f t="shared" si="3"/>
        <v>58.52175895270454</v>
      </c>
      <c r="F24" s="175">
        <v>28928</v>
      </c>
      <c r="G24" s="222">
        <f t="shared" si="0"/>
        <v>31.40149582623232</v>
      </c>
      <c r="H24" s="165"/>
      <c r="I24" s="222">
        <f t="shared" si="2"/>
        <v>0</v>
      </c>
      <c r="J24" s="175">
        <v>106</v>
      </c>
      <c r="K24" s="227">
        <f t="shared" si="4"/>
        <v>0.11506355633229487</v>
      </c>
      <c r="L24" s="165"/>
      <c r="M24" s="222">
        <f t="shared" si="5"/>
        <v>0</v>
      </c>
      <c r="N24" s="175">
        <v>71859</v>
      </c>
      <c r="O24" s="229">
        <f t="shared" si="1"/>
        <v>78.00332164606016</v>
      </c>
      <c r="P24" s="168">
        <v>108</v>
      </c>
      <c r="Q24" s="230">
        <v>0.04985080031697584</v>
      </c>
      <c r="R24" s="7"/>
    </row>
    <row r="25" spans="1:18" ht="30" customHeight="1">
      <c r="A25" s="158" t="s">
        <v>16</v>
      </c>
      <c r="B25" s="159" t="s">
        <v>40</v>
      </c>
      <c r="C25" s="222">
        <v>87040.8</v>
      </c>
      <c r="D25" s="164">
        <v>65138.5</v>
      </c>
      <c r="E25" s="222">
        <f t="shared" si="3"/>
        <v>74.83674322846296</v>
      </c>
      <c r="F25" s="175">
        <v>4194</v>
      </c>
      <c r="G25" s="222">
        <f t="shared" si="0"/>
        <v>4.818429977665646</v>
      </c>
      <c r="H25" s="165"/>
      <c r="I25" s="222">
        <f t="shared" si="2"/>
        <v>0</v>
      </c>
      <c r="J25" s="175">
        <v>380</v>
      </c>
      <c r="K25" s="222">
        <f t="shared" si="4"/>
        <v>0.4365768696978888</v>
      </c>
      <c r="L25" s="165"/>
      <c r="M25" s="222">
        <f t="shared" si="5"/>
        <v>0</v>
      </c>
      <c r="N25" s="175">
        <v>874.9</v>
      </c>
      <c r="O25" s="229">
        <f t="shared" si="1"/>
        <v>1.0051607981544286</v>
      </c>
      <c r="P25" s="168">
        <v>94</v>
      </c>
      <c r="Q25" s="230">
        <v>0.23805615870076463</v>
      </c>
      <c r="R25" s="7"/>
    </row>
    <row r="26" spans="1:18" ht="30" customHeight="1">
      <c r="A26" s="158" t="s">
        <v>17</v>
      </c>
      <c r="B26" s="159" t="s">
        <v>31</v>
      </c>
      <c r="C26" s="222">
        <v>154671.5</v>
      </c>
      <c r="D26" s="164">
        <v>110716.6</v>
      </c>
      <c r="E26" s="222">
        <f>SUM(D26*100/C26)</f>
        <v>71.58177169032433</v>
      </c>
      <c r="F26" s="175">
        <v>14059.8</v>
      </c>
      <c r="G26" s="222">
        <f>SUM(F26*100/C26)</f>
        <v>9.090103865288693</v>
      </c>
      <c r="H26" s="175">
        <v>2915.3</v>
      </c>
      <c r="I26" s="222">
        <f>SUM(H26*100/C26)</f>
        <v>1.884833340337425</v>
      </c>
      <c r="J26" s="165"/>
      <c r="K26" s="227">
        <f t="shared" si="4"/>
        <v>0</v>
      </c>
      <c r="L26" s="175">
        <v>2075.49999999997</v>
      </c>
      <c r="M26" s="222">
        <f t="shared" si="5"/>
        <v>1.3418761698179498</v>
      </c>
      <c r="N26" s="175">
        <v>116926.1</v>
      </c>
      <c r="O26" s="229">
        <f t="shared" si="1"/>
        <v>75.59640916393776</v>
      </c>
      <c r="P26" s="168">
        <v>135</v>
      </c>
      <c r="Q26" s="230">
        <v>-0.5801668744980587</v>
      </c>
      <c r="R26" s="7"/>
    </row>
    <row r="27" spans="1:18" ht="42" customHeight="1">
      <c r="A27" s="158" t="s">
        <v>18</v>
      </c>
      <c r="B27" s="159" t="s">
        <v>32</v>
      </c>
      <c r="C27" s="222">
        <v>68048</v>
      </c>
      <c r="D27" s="164">
        <v>58100</v>
      </c>
      <c r="E27" s="222">
        <f>SUM(D27*100/C27)</f>
        <v>85.38090759463908</v>
      </c>
      <c r="F27" s="175">
        <v>4820</v>
      </c>
      <c r="G27" s="222">
        <f>SUM(F27*100/C27)</f>
        <v>7.083235363272983</v>
      </c>
      <c r="H27" s="175">
        <v>365</v>
      </c>
      <c r="I27" s="222">
        <f>SUM(H27*100/C27)</f>
        <v>0.5363860804138255</v>
      </c>
      <c r="J27" s="175">
        <v>1</v>
      </c>
      <c r="K27" s="222">
        <f t="shared" si="4"/>
        <v>0.0014695509052433577</v>
      </c>
      <c r="L27" s="165"/>
      <c r="M27" s="222">
        <f t="shared" si="5"/>
        <v>0</v>
      </c>
      <c r="N27" s="175">
        <v>57607</v>
      </c>
      <c r="O27" s="229">
        <f t="shared" si="1"/>
        <v>84.6564189983541</v>
      </c>
      <c r="P27" s="168">
        <v>62</v>
      </c>
      <c r="Q27" s="230">
        <v>0.0010581271572567418</v>
      </c>
      <c r="R27" s="7"/>
    </row>
    <row r="28" spans="1:18" ht="30" customHeight="1">
      <c r="A28" s="158" t="s">
        <v>19</v>
      </c>
      <c r="B28" s="176" t="s">
        <v>33</v>
      </c>
      <c r="C28" s="223">
        <v>27712.7</v>
      </c>
      <c r="D28" s="164">
        <v>27092.3</v>
      </c>
      <c r="E28" s="223">
        <f>SUM(D28*100/C28)</f>
        <v>97.76131520927228</v>
      </c>
      <c r="F28" s="177">
        <v>450</v>
      </c>
      <c r="G28" s="225">
        <f>SUM(F28*100/C28)</f>
        <v>1.623804248593605</v>
      </c>
      <c r="H28" s="172"/>
      <c r="I28" s="225">
        <f t="shared" si="2"/>
        <v>0</v>
      </c>
      <c r="J28" s="172"/>
      <c r="K28" s="225">
        <f t="shared" si="4"/>
        <v>0</v>
      </c>
      <c r="L28" s="172">
        <v>2249</v>
      </c>
      <c r="M28" s="228">
        <f t="shared" si="5"/>
        <v>8.115412789082262</v>
      </c>
      <c r="N28" s="177">
        <v>25885.7</v>
      </c>
      <c r="O28" s="223">
        <f t="shared" si="1"/>
        <v>93.40735475070996</v>
      </c>
      <c r="P28" s="168">
        <v>43</v>
      </c>
      <c r="Q28" s="230">
        <v>-1.344409417800184</v>
      </c>
      <c r="R28" s="7"/>
    </row>
    <row r="29" spans="1:18" ht="29.25" customHeight="1">
      <c r="A29" s="157"/>
      <c r="B29" s="31" t="s">
        <v>22</v>
      </c>
      <c r="C29" s="33">
        <f>SUM(C9:C28)</f>
        <v>2568550.3</v>
      </c>
      <c r="D29" s="32">
        <v>1739835.8</v>
      </c>
      <c r="E29" s="25">
        <v>66.36959674488993</v>
      </c>
      <c r="F29" s="32">
        <v>440142.60000000003</v>
      </c>
      <c r="G29" s="25">
        <v>15.246843600734051</v>
      </c>
      <c r="H29" s="32">
        <v>18040.5</v>
      </c>
      <c r="I29" s="25">
        <v>0.7866874661438752</v>
      </c>
      <c r="J29" s="32">
        <f>SUM(J9:J28)</f>
        <v>16212.3</v>
      </c>
      <c r="K29" s="25">
        <v>0.46540805548887065</v>
      </c>
      <c r="L29" s="32">
        <f>SUM(L9:L28)</f>
        <v>20830.19999999997</v>
      </c>
      <c r="M29" s="178">
        <v>5.9006455256798676</v>
      </c>
      <c r="N29" s="32">
        <v>1613207.8</v>
      </c>
      <c r="O29" s="25">
        <v>60.237596438104305</v>
      </c>
      <c r="P29" s="34">
        <v>2050</v>
      </c>
      <c r="Q29" s="76">
        <v>0.1361</v>
      </c>
      <c r="R29" s="10"/>
    </row>
    <row r="31" spans="2:17" s="11" customFormat="1" ht="16.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17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7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</sheetData>
  <sheetProtection/>
  <protectedRanges>
    <protectedRange sqref="D22" name="Range2_1_2_1"/>
    <protectedRange sqref="F22" name="Range2_1_2_1_1"/>
    <protectedRange sqref="D23" name="Range2_1_2_1_2"/>
    <protectedRange sqref="F23" name="Range2_1_2_1_3"/>
    <protectedRange sqref="D24" name="Range2_1_2_1_4"/>
    <protectedRange sqref="F24" name="Range2_1_2_1_5"/>
    <protectedRange sqref="D25" name="Range2_1_2_1_6"/>
    <protectedRange sqref="F25" name="Range2_1_2_1_7"/>
    <protectedRange sqref="D26" name="Range2_1_2_1_8"/>
    <protectedRange sqref="F26" name="Range2_1_2_1_9"/>
    <protectedRange sqref="H26" name="Range2_1_2_1_10"/>
    <protectedRange sqref="D27" name="Range2_1_2_1_11"/>
    <protectedRange sqref="F27" name="Range2_1_2_1_12"/>
    <protectedRange sqref="H27" name="Range2_1_2_1_13"/>
    <protectedRange sqref="D28" name="Range2_1_2_1_14"/>
    <protectedRange sqref="F28" name="Range2_1_2_1_15"/>
  </protectedRanges>
  <mergeCells count="20">
    <mergeCell ref="F5:F7"/>
    <mergeCell ref="E5:E7"/>
    <mergeCell ref="A5:A7"/>
    <mergeCell ref="B5:B7"/>
    <mergeCell ref="Q5:Q6"/>
    <mergeCell ref="O5:O6"/>
    <mergeCell ref="M5:M6"/>
    <mergeCell ref="K5:K6"/>
    <mergeCell ref="P5:P7"/>
    <mergeCell ref="J5:J7"/>
    <mergeCell ref="N3:Q3"/>
    <mergeCell ref="J1:P1"/>
    <mergeCell ref="A2:P2"/>
    <mergeCell ref="C5:C7"/>
    <mergeCell ref="H5:H7"/>
    <mergeCell ref="L5:L7"/>
    <mergeCell ref="N5:N7"/>
    <mergeCell ref="I5:I7"/>
    <mergeCell ref="G5:G7"/>
    <mergeCell ref="D5:D7"/>
  </mergeCells>
  <printOptions/>
  <pageMargins left="0" right="0" top="0.15748031496062992" bottom="0" header="0" footer="0"/>
  <pageSetup horizontalDpi="240" verticalDpi="24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A1" sqref="A1:Q1"/>
    </sheetView>
  </sheetViews>
  <sheetFormatPr defaultColWidth="8.796875" defaultRowHeight="15"/>
  <cols>
    <col min="1" max="1" width="2.8984375" style="2" customWidth="1"/>
    <col min="2" max="2" width="11" style="2" customWidth="1"/>
    <col min="3" max="3" width="3.19921875" style="2" customWidth="1"/>
    <col min="4" max="4" width="12" style="2" customWidth="1"/>
    <col min="5" max="5" width="12.19921875" style="2" customWidth="1"/>
    <col min="6" max="6" width="5.59765625" style="2" customWidth="1"/>
    <col min="7" max="7" width="10.69921875" style="2" customWidth="1"/>
    <col min="8" max="8" width="5.59765625" style="2" customWidth="1"/>
    <col min="9" max="9" width="7.8984375" style="2" customWidth="1"/>
    <col min="10" max="10" width="4.59765625" style="2" customWidth="1"/>
    <col min="11" max="11" width="10.59765625" style="2" customWidth="1"/>
    <col min="12" max="12" width="5.09765625" style="2" customWidth="1"/>
    <col min="13" max="13" width="8.69921875" style="2" customWidth="1"/>
    <col min="14" max="14" width="5.19921875" style="2" customWidth="1"/>
    <col min="15" max="15" width="10.69921875" style="2" customWidth="1"/>
    <col min="16" max="16" width="5.59765625" style="2" customWidth="1"/>
    <col min="17" max="17" width="7.09765625" style="2" customWidth="1"/>
    <col min="18" max="18" width="6.8984375" style="2" customWidth="1"/>
    <col min="19" max="19" width="26.19921875" style="2" customWidth="1"/>
    <col min="20" max="20" width="10.3984375" style="2" customWidth="1"/>
    <col min="21" max="21" width="10.8984375" style="2" customWidth="1"/>
    <col min="22" max="16384" width="9" style="2" customWidth="1"/>
  </cols>
  <sheetData>
    <row r="1" spans="1:18" ht="59.25" customHeight="1">
      <c r="A1" s="259" t="s">
        <v>149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12"/>
    </row>
    <row r="2" spans="2:18" ht="17.25">
      <c r="B2" s="4"/>
      <c r="C2" s="4"/>
      <c r="Q2" s="2" t="s">
        <v>53</v>
      </c>
      <c r="R2" s="8"/>
    </row>
    <row r="3" spans="1:18" ht="27.75" customHeight="1">
      <c r="A3" s="261" t="s">
        <v>20</v>
      </c>
      <c r="B3" s="268" t="s">
        <v>21</v>
      </c>
      <c r="C3" s="257" t="s">
        <v>123</v>
      </c>
      <c r="D3" s="257" t="s">
        <v>42</v>
      </c>
      <c r="E3" s="255" t="s">
        <v>44</v>
      </c>
      <c r="F3" s="256" t="s">
        <v>45</v>
      </c>
      <c r="G3" s="255" t="s">
        <v>46</v>
      </c>
      <c r="H3" s="256" t="s">
        <v>45</v>
      </c>
      <c r="I3" s="255" t="s">
        <v>48</v>
      </c>
      <c r="J3" s="256" t="s">
        <v>45</v>
      </c>
      <c r="K3" s="257" t="s">
        <v>49</v>
      </c>
      <c r="L3" s="256" t="s">
        <v>45</v>
      </c>
      <c r="M3" s="257" t="s">
        <v>50</v>
      </c>
      <c r="N3" s="256" t="s">
        <v>45</v>
      </c>
      <c r="O3" s="255" t="s">
        <v>51</v>
      </c>
      <c r="P3" s="256" t="s">
        <v>45</v>
      </c>
      <c r="Q3" s="257" t="s">
        <v>52</v>
      </c>
      <c r="R3" s="256" t="s">
        <v>47</v>
      </c>
    </row>
    <row r="4" spans="1:18" ht="62.25" customHeight="1">
      <c r="A4" s="261"/>
      <c r="B4" s="269"/>
      <c r="C4" s="257"/>
      <c r="D4" s="257"/>
      <c r="E4" s="255"/>
      <c r="F4" s="256"/>
      <c r="G4" s="255"/>
      <c r="H4" s="256"/>
      <c r="I4" s="255"/>
      <c r="J4" s="256"/>
      <c r="K4" s="257"/>
      <c r="L4" s="256"/>
      <c r="M4" s="257"/>
      <c r="N4" s="256"/>
      <c r="O4" s="255"/>
      <c r="P4" s="256"/>
      <c r="Q4" s="257"/>
      <c r="R4" s="256"/>
    </row>
    <row r="5" spans="1:18" ht="13.5" customHeight="1" hidden="1">
      <c r="A5" s="261"/>
      <c r="B5" s="270"/>
      <c r="C5" s="61"/>
      <c r="D5" s="257"/>
      <c r="E5" s="255"/>
      <c r="F5" s="256"/>
      <c r="G5" s="255"/>
      <c r="H5" s="256"/>
      <c r="I5" s="255"/>
      <c r="J5" s="256"/>
      <c r="K5" s="257"/>
      <c r="L5" s="23"/>
      <c r="M5" s="257"/>
      <c r="N5" s="23"/>
      <c r="O5" s="255"/>
      <c r="P5" s="23"/>
      <c r="Q5" s="257"/>
      <c r="R5" s="23"/>
    </row>
    <row r="6" spans="1:19" s="6" customFormat="1" ht="14.2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21">
        <v>6</v>
      </c>
      <c r="G6" s="16">
        <v>7</v>
      </c>
      <c r="H6" s="21">
        <v>8</v>
      </c>
      <c r="I6" s="16">
        <v>9</v>
      </c>
      <c r="J6" s="21">
        <v>10</v>
      </c>
      <c r="K6" s="16">
        <v>11</v>
      </c>
      <c r="L6" s="21">
        <v>12</v>
      </c>
      <c r="M6" s="16">
        <v>13</v>
      </c>
      <c r="N6" s="21">
        <v>14</v>
      </c>
      <c r="O6" s="16">
        <v>15</v>
      </c>
      <c r="P6" s="21">
        <v>16</v>
      </c>
      <c r="Q6" s="19">
        <v>17</v>
      </c>
      <c r="R6" s="21">
        <v>18</v>
      </c>
      <c r="S6" s="5"/>
    </row>
    <row r="7" spans="1:19" ht="27" customHeight="1">
      <c r="A7" s="30" t="s">
        <v>0</v>
      </c>
      <c r="B7" s="29" t="s">
        <v>122</v>
      </c>
      <c r="C7" s="68">
        <v>9</v>
      </c>
      <c r="D7" s="102">
        <v>6482703.644301999</v>
      </c>
      <c r="E7" s="247">
        <v>3475143</v>
      </c>
      <c r="F7" s="103">
        <v>63.53057090580907</v>
      </c>
      <c r="G7" s="102">
        <v>1687087.5</v>
      </c>
      <c r="H7" s="103">
        <v>25.327983697298336</v>
      </c>
      <c r="I7" s="104"/>
      <c r="J7" s="103">
        <v>0</v>
      </c>
      <c r="K7" s="105">
        <v>221506</v>
      </c>
      <c r="L7" s="103">
        <v>1.3382420559723258</v>
      </c>
      <c r="M7" s="247">
        <v>22439.2</v>
      </c>
      <c r="N7" s="106">
        <v>-3.55754351195114</v>
      </c>
      <c r="O7" s="102">
        <v>3870183.699</v>
      </c>
      <c r="P7" s="102">
        <v>55.630287571895074</v>
      </c>
      <c r="Q7" s="241">
        <v>3106</v>
      </c>
      <c r="R7" s="108">
        <v>2.242</v>
      </c>
      <c r="S7" s="98"/>
    </row>
    <row r="8" spans="1:18" ht="33.75" customHeight="1">
      <c r="A8" s="30" t="s">
        <v>1</v>
      </c>
      <c r="B8" s="29" t="s">
        <v>124</v>
      </c>
      <c r="C8" s="68">
        <v>6</v>
      </c>
      <c r="D8" s="32">
        <v>1493171.3</v>
      </c>
      <c r="E8" s="248">
        <v>1125646</v>
      </c>
      <c r="F8" s="25">
        <v>73.8389124052994</v>
      </c>
      <c r="G8" s="32">
        <v>267989.7</v>
      </c>
      <c r="H8" s="22">
        <v>14.099058356877153</v>
      </c>
      <c r="I8" s="32">
        <v>15813.5</v>
      </c>
      <c r="J8" s="22">
        <v>0.7677642087906426</v>
      </c>
      <c r="K8" s="32">
        <v>32139.899999999998</v>
      </c>
      <c r="L8" s="22">
        <v>1.0674111520044496</v>
      </c>
      <c r="M8" s="248">
        <v>4114.80000000004</v>
      </c>
      <c r="N8" s="22">
        <v>-0.47516670704838165</v>
      </c>
      <c r="O8" s="32">
        <v>1109158.4</v>
      </c>
      <c r="P8" s="22">
        <v>71.57228856883181</v>
      </c>
      <c r="Q8" s="242">
        <v>1299</v>
      </c>
      <c r="R8" s="70">
        <v>0.425</v>
      </c>
    </row>
    <row r="9" spans="1:19" s="92" customFormat="1" ht="38.25" customHeight="1" thickBot="1">
      <c r="A9" s="30" t="s">
        <v>2</v>
      </c>
      <c r="B9" s="29" t="s">
        <v>125</v>
      </c>
      <c r="C9" s="68">
        <v>4</v>
      </c>
      <c r="D9" s="32">
        <v>806781.3</v>
      </c>
      <c r="E9" s="248">
        <v>618777.6</v>
      </c>
      <c r="F9" s="25">
        <v>76.08407346139171</v>
      </c>
      <c r="G9" s="32">
        <v>106489.59999999999</v>
      </c>
      <c r="H9" s="25">
        <v>13.159942973141565</v>
      </c>
      <c r="I9" s="32">
        <v>2225.7000000000003</v>
      </c>
      <c r="J9" s="25">
        <v>0.34223187366213986</v>
      </c>
      <c r="K9" s="32">
        <v>29616.719999999998</v>
      </c>
      <c r="L9" s="25">
        <v>0.34544902030135394</v>
      </c>
      <c r="M9" s="248"/>
      <c r="N9" s="33"/>
      <c r="O9" s="32">
        <v>599637.5</v>
      </c>
      <c r="P9" s="25">
        <v>72.05298721771061</v>
      </c>
      <c r="Q9" s="242">
        <v>707</v>
      </c>
      <c r="R9" s="70">
        <v>2.86</v>
      </c>
      <c r="S9" s="2"/>
    </row>
    <row r="10" spans="1:19" s="15" customFormat="1" ht="32.25" customHeight="1" thickBot="1">
      <c r="A10" s="30" t="s">
        <v>3</v>
      </c>
      <c r="B10" s="29" t="s">
        <v>126</v>
      </c>
      <c r="C10" s="68">
        <v>7</v>
      </c>
      <c r="D10" s="147">
        <v>1623243.2000000002</v>
      </c>
      <c r="E10" s="249">
        <v>1099036.1</v>
      </c>
      <c r="F10" s="148">
        <v>68.62674253608418</v>
      </c>
      <c r="G10" s="147">
        <v>214600</v>
      </c>
      <c r="H10" s="149">
        <v>8.374875430484286</v>
      </c>
      <c r="I10" s="32">
        <v>10740</v>
      </c>
      <c r="J10" s="25">
        <v>0.44753474781566</v>
      </c>
      <c r="K10" s="32">
        <v>42485.5</v>
      </c>
      <c r="L10" s="25">
        <v>0.6625444642733707</v>
      </c>
      <c r="M10" s="248">
        <v>11255.6</v>
      </c>
      <c r="N10" s="122">
        <v>-0.6934019498741764</v>
      </c>
      <c r="O10" s="32">
        <v>2078961.1</v>
      </c>
      <c r="P10" s="25">
        <v>73.77159305479441</v>
      </c>
      <c r="Q10" s="242">
        <v>1404</v>
      </c>
      <c r="R10" s="76">
        <v>1.2535</v>
      </c>
      <c r="S10" s="2"/>
    </row>
    <row r="11" spans="1:24" s="79" customFormat="1" ht="30.75" customHeight="1">
      <c r="A11" s="30" t="s">
        <v>4</v>
      </c>
      <c r="B11" s="29" t="s">
        <v>127</v>
      </c>
      <c r="C11" s="68">
        <v>8</v>
      </c>
      <c r="D11" s="153">
        <v>1222089.6</v>
      </c>
      <c r="E11" s="250">
        <v>1003013</v>
      </c>
      <c r="F11" s="121">
        <v>81.34536238596374</v>
      </c>
      <c r="G11" s="153">
        <v>169032.1</v>
      </c>
      <c r="H11" s="122">
        <v>8.598222278865697</v>
      </c>
      <c r="I11" s="153">
        <v>235</v>
      </c>
      <c r="J11" s="122">
        <v>0.019229359287567784</v>
      </c>
      <c r="K11" s="153">
        <v>43354.6</v>
      </c>
      <c r="L11" s="122">
        <v>1.5292062739493242</v>
      </c>
      <c r="M11" s="250">
        <v>0</v>
      </c>
      <c r="N11" s="122">
        <v>0.14252885767654935</v>
      </c>
      <c r="O11" s="153">
        <v>1009625.1000000001</v>
      </c>
      <c r="P11" s="122">
        <v>71.08786505068647</v>
      </c>
      <c r="Q11" s="243">
        <v>1095</v>
      </c>
      <c r="R11" s="155">
        <v>4.166</v>
      </c>
      <c r="S11" s="2"/>
      <c r="T11" s="15"/>
      <c r="U11" s="15"/>
      <c r="V11" s="15"/>
      <c r="W11" s="15"/>
      <c r="X11" s="15"/>
    </row>
    <row r="12" spans="1:19" s="15" customFormat="1" ht="31.5" customHeight="1">
      <c r="A12" s="30" t="s">
        <v>5</v>
      </c>
      <c r="B12" s="29" t="s">
        <v>128</v>
      </c>
      <c r="C12" s="68">
        <v>14</v>
      </c>
      <c r="D12" s="57">
        <v>2617843.2</v>
      </c>
      <c r="E12" s="251">
        <v>1907161</v>
      </c>
      <c r="F12" s="25">
        <v>74.3056532631783</v>
      </c>
      <c r="G12" s="57">
        <v>498314.0999999999</v>
      </c>
      <c r="H12" s="25">
        <v>15.340968887254713</v>
      </c>
      <c r="I12" s="60">
        <v>20622.3</v>
      </c>
      <c r="J12" s="25">
        <v>0.8418624456069107</v>
      </c>
      <c r="K12" s="59">
        <v>108778.52000000002</v>
      </c>
      <c r="L12" s="25">
        <v>0.749627957262064</v>
      </c>
      <c r="M12" s="251">
        <v>1961.8</v>
      </c>
      <c r="N12" s="58">
        <v>1.8856796280702273</v>
      </c>
      <c r="O12" s="57">
        <v>1814011.3</v>
      </c>
      <c r="P12" s="25">
        <v>68.05372294874482</v>
      </c>
      <c r="Q12" s="244">
        <v>1773</v>
      </c>
      <c r="R12" s="220">
        <v>1.23</v>
      </c>
      <c r="S12" s="2"/>
    </row>
    <row r="13" spans="1:19" s="15" customFormat="1" ht="30" customHeight="1">
      <c r="A13" s="30" t="s">
        <v>6</v>
      </c>
      <c r="B13" s="29" t="s">
        <v>129</v>
      </c>
      <c r="C13" s="68">
        <v>8</v>
      </c>
      <c r="D13" s="195">
        <v>1723012.7999999998</v>
      </c>
      <c r="E13" s="252">
        <v>1273289.8</v>
      </c>
      <c r="F13" s="192">
        <v>73.13083446411811</v>
      </c>
      <c r="G13" s="195">
        <v>289047.5</v>
      </c>
      <c r="H13" s="192">
        <v>13.799334519615819</v>
      </c>
      <c r="I13" s="195">
        <v>10215</v>
      </c>
      <c r="J13" s="192">
        <v>0.8217805919643716</v>
      </c>
      <c r="K13" s="198">
        <v>42966.3</v>
      </c>
      <c r="L13" s="199">
        <v>2.13467060586017</v>
      </c>
      <c r="M13" s="254">
        <v>36340</v>
      </c>
      <c r="N13" s="199">
        <v>-1.7321826764506694</v>
      </c>
      <c r="O13" s="195">
        <v>1262567.3</v>
      </c>
      <c r="P13" s="192">
        <v>67.60125806902414</v>
      </c>
      <c r="Q13" s="245">
        <v>1318</v>
      </c>
      <c r="R13" s="197">
        <v>1.55</v>
      </c>
      <c r="S13" s="2"/>
    </row>
    <row r="14" spans="1:21" s="15" customFormat="1" ht="31.5" customHeight="1">
      <c r="A14" s="30" t="s">
        <v>7</v>
      </c>
      <c r="B14" s="66" t="s">
        <v>132</v>
      </c>
      <c r="C14" s="93">
        <v>7</v>
      </c>
      <c r="D14" s="187">
        <v>1434719.4</v>
      </c>
      <c r="E14" s="253">
        <v>958278.7999999999</v>
      </c>
      <c r="F14" s="181">
        <v>61.947119285585146</v>
      </c>
      <c r="G14" s="187">
        <v>201871.5</v>
      </c>
      <c r="H14" s="181">
        <v>12.323299853413255</v>
      </c>
      <c r="I14" s="187">
        <v>0</v>
      </c>
      <c r="J14" s="181">
        <v>0</v>
      </c>
      <c r="K14" s="187">
        <v>65326.09999999999</v>
      </c>
      <c r="L14" s="181">
        <v>0.31510697105653895</v>
      </c>
      <c r="M14" s="253">
        <v>0</v>
      </c>
      <c r="N14" s="183"/>
      <c r="O14" s="187">
        <v>991813.8</v>
      </c>
      <c r="P14" s="181">
        <v>63.77826915267344</v>
      </c>
      <c r="Q14" s="246">
        <v>1133</v>
      </c>
      <c r="R14" s="189">
        <v>2.4985</v>
      </c>
      <c r="S14" s="233"/>
      <c r="T14" s="234"/>
      <c r="U14" s="234"/>
    </row>
    <row r="15" spans="1:21" s="15" customFormat="1" ht="36.75" customHeight="1" thickBot="1">
      <c r="A15" s="30" t="s">
        <v>8</v>
      </c>
      <c r="B15" s="66" t="s">
        <v>133</v>
      </c>
      <c r="C15" s="93">
        <v>3</v>
      </c>
      <c r="D15" s="32">
        <v>340187.60000000003</v>
      </c>
      <c r="E15" s="248">
        <v>291346.3</v>
      </c>
      <c r="F15" s="25">
        <v>76.11805119741432</v>
      </c>
      <c r="G15" s="32">
        <v>26664.5</v>
      </c>
      <c r="H15" s="22">
        <v>4.284906956887126</v>
      </c>
      <c r="I15" s="32">
        <v>0</v>
      </c>
      <c r="J15" s="33">
        <v>0</v>
      </c>
      <c r="K15" s="32">
        <v>1618</v>
      </c>
      <c r="L15" s="33">
        <v>1.6773241434009514</v>
      </c>
      <c r="M15" s="248"/>
      <c r="N15" s="33">
        <v>0</v>
      </c>
      <c r="O15" s="32">
        <v>262035</v>
      </c>
      <c r="P15" s="22">
        <v>66.44084851446381</v>
      </c>
      <c r="Q15" s="242">
        <v>337</v>
      </c>
      <c r="R15" s="70">
        <v>0.187</v>
      </c>
      <c r="S15" s="235"/>
      <c r="T15" s="236"/>
      <c r="U15" s="234"/>
    </row>
    <row r="16" spans="1:19" s="15" customFormat="1" ht="32.25" customHeight="1" thickBot="1">
      <c r="A16" s="30" t="s">
        <v>9</v>
      </c>
      <c r="B16" s="66" t="s">
        <v>130</v>
      </c>
      <c r="C16" s="93">
        <v>3</v>
      </c>
      <c r="D16" s="32">
        <v>548106.6</v>
      </c>
      <c r="E16" s="248">
        <v>337079.9</v>
      </c>
      <c r="F16" s="25">
        <v>61.49896753660693</v>
      </c>
      <c r="G16" s="32">
        <v>122455.79999999999</v>
      </c>
      <c r="H16" s="25">
        <v>22.341602892576002</v>
      </c>
      <c r="I16" s="32">
        <v>2670</v>
      </c>
      <c r="J16" s="25">
        <v>0.4885054865477402</v>
      </c>
      <c r="K16" s="32">
        <v>9907.8</v>
      </c>
      <c r="L16" s="25">
        <v>1.8076410683615194</v>
      </c>
      <c r="M16" s="248">
        <v>1606.5</v>
      </c>
      <c r="N16" s="25">
        <v>0</v>
      </c>
      <c r="O16" s="32">
        <v>365374.19999999995</v>
      </c>
      <c r="P16" s="25">
        <v>66.66115678957341</v>
      </c>
      <c r="Q16" s="242">
        <v>374</v>
      </c>
      <c r="R16" s="75">
        <v>-1.035</v>
      </c>
      <c r="S16" s="2"/>
    </row>
    <row r="17" spans="1:19" s="15" customFormat="1" ht="33" customHeight="1">
      <c r="A17" s="30" t="s">
        <v>10</v>
      </c>
      <c r="B17" s="66" t="s">
        <v>131</v>
      </c>
      <c r="C17" s="93">
        <v>20</v>
      </c>
      <c r="D17" s="33">
        <v>2568550.5</v>
      </c>
      <c r="E17" s="248">
        <v>1739835.8</v>
      </c>
      <c r="F17" s="25">
        <v>66.36959674488993</v>
      </c>
      <c r="G17" s="32">
        <v>440142.60000000003</v>
      </c>
      <c r="H17" s="25">
        <v>15.246843600734051</v>
      </c>
      <c r="I17" s="32">
        <v>18040.5</v>
      </c>
      <c r="J17" s="25">
        <v>0.7866874661438752</v>
      </c>
      <c r="K17" s="32">
        <v>16212.3</v>
      </c>
      <c r="L17" s="25">
        <v>0.46540805548887065</v>
      </c>
      <c r="M17" s="248">
        <v>20830</v>
      </c>
      <c r="N17" s="178">
        <v>5.9006455256798676</v>
      </c>
      <c r="O17" s="32">
        <v>1613207.8</v>
      </c>
      <c r="P17" s="25">
        <v>60.237596438104305</v>
      </c>
      <c r="Q17" s="242">
        <v>2050</v>
      </c>
      <c r="R17" s="76">
        <v>0.1361</v>
      </c>
      <c r="S17" s="2"/>
    </row>
    <row r="18" spans="1:18" ht="17.25">
      <c r="A18" s="55"/>
      <c r="B18" s="56" t="s">
        <v>22</v>
      </c>
      <c r="C18" s="59">
        <f>SUM(C7:C17)</f>
        <v>89</v>
      </c>
      <c r="D18" s="57">
        <f>SUM(D7:D17)</f>
        <v>20860409.144302003</v>
      </c>
      <c r="E18" s="251">
        <f>SUM(E7:E17)</f>
        <v>13828607.300000003</v>
      </c>
      <c r="F18" s="94">
        <f>SUM(E18/D18*100)</f>
        <v>66.29116046737401</v>
      </c>
      <c r="G18" s="57">
        <f>SUM(G7:G17)</f>
        <v>4023694.9</v>
      </c>
      <c r="H18" s="95">
        <f>SUM(G18/D18*100)</f>
        <v>19.28866721724424</v>
      </c>
      <c r="I18" s="60">
        <f>SUM(I7:I17)</f>
        <v>80562</v>
      </c>
      <c r="J18" s="95">
        <f>I18/D18*100</f>
        <v>0.3861956850544584</v>
      </c>
      <c r="K18" s="59">
        <f>SUM(K7:K17)</f>
        <v>613911.7400000001</v>
      </c>
      <c r="L18" s="26">
        <f>SUM(K18*100/D18)</f>
        <v>2.942951577570996</v>
      </c>
      <c r="M18" s="251">
        <f>SUM(M7:M17)</f>
        <v>98547.90000000005</v>
      </c>
      <c r="N18" s="96">
        <f>SUM(M18/D18*100)</f>
        <v>0.4724159498420878</v>
      </c>
      <c r="O18" s="57">
        <f>SUM(O7:O17)</f>
        <v>14976575.199000001</v>
      </c>
      <c r="P18" s="97">
        <f>SUM(O18/D18*100)</f>
        <v>71.79425434755116</v>
      </c>
      <c r="Q18" s="244">
        <f>SUM(Q7:Q17)</f>
        <v>14596</v>
      </c>
      <c r="R18" s="77">
        <v>1.153</v>
      </c>
    </row>
    <row r="19" spans="2:19" s="11" customFormat="1" ht="17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71"/>
      <c r="S19" s="2"/>
    </row>
    <row r="20" spans="2:18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7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19">
    <mergeCell ref="P3:P4"/>
    <mergeCell ref="I3:I5"/>
    <mergeCell ref="O3:O5"/>
    <mergeCell ref="R3:R4"/>
    <mergeCell ref="Q3:Q5"/>
    <mergeCell ref="N3:N4"/>
    <mergeCell ref="J3:J5"/>
    <mergeCell ref="K3:K5"/>
    <mergeCell ref="M3:M5"/>
    <mergeCell ref="A1:Q1"/>
    <mergeCell ref="A3:A5"/>
    <mergeCell ref="B3:B5"/>
    <mergeCell ref="D3:D5"/>
    <mergeCell ref="G3:G5"/>
    <mergeCell ref="F3:F5"/>
    <mergeCell ref="L3:L4"/>
    <mergeCell ref="C3:C4"/>
    <mergeCell ref="E3:E5"/>
    <mergeCell ref="H3:H5"/>
  </mergeCells>
  <printOptions/>
  <pageMargins left="0.21" right="0.2" top="0.35" bottom="0.2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8">
      <selection activeCell="L15" sqref="L15"/>
    </sheetView>
  </sheetViews>
  <sheetFormatPr defaultColWidth="8.796875" defaultRowHeight="15"/>
  <cols>
    <col min="1" max="1" width="3.8984375" style="2" customWidth="1"/>
    <col min="2" max="2" width="20.0976562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7.59765625" style="2" customWidth="1"/>
    <col min="9" max="9" width="6.3984375" style="2" customWidth="1"/>
    <col min="10" max="10" width="7.5" style="2" customWidth="1"/>
    <col min="11" max="11" width="6.59765625" style="2" customWidth="1"/>
    <col min="12" max="12" width="7" style="2" customWidth="1"/>
    <col min="13" max="13" width="5.59765625" style="2" customWidth="1"/>
    <col min="14" max="14" width="9" style="2" customWidth="1"/>
    <col min="15" max="15" width="6.59765625" style="2" customWidth="1"/>
    <col min="16" max="16" width="5.8984375" style="2" customWidth="1"/>
    <col min="17" max="17" width="7.0976562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258"/>
      <c r="K1" s="258"/>
      <c r="L1" s="258"/>
      <c r="M1" s="258"/>
      <c r="N1" s="258"/>
      <c r="O1" s="258"/>
      <c r="P1" s="258"/>
      <c r="Q1" s="3"/>
      <c r="R1" s="3"/>
    </row>
    <row r="2" spans="1:17" ht="59.25" customHeight="1">
      <c r="A2" s="259" t="s">
        <v>140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60"/>
      <c r="O3" s="260"/>
      <c r="P3" s="260"/>
      <c r="Q3" s="260"/>
    </row>
    <row r="4" spans="2:17" ht="17.25">
      <c r="B4" s="4"/>
      <c r="P4" s="2" t="s">
        <v>53</v>
      </c>
      <c r="Q4" s="8"/>
    </row>
    <row r="5" spans="1:18" ht="27.75" customHeight="1">
      <c r="A5" s="263" t="s">
        <v>102</v>
      </c>
      <c r="B5" s="264" t="s">
        <v>21</v>
      </c>
      <c r="C5" s="265" t="s">
        <v>42</v>
      </c>
      <c r="D5" s="266" t="s">
        <v>44</v>
      </c>
      <c r="E5" s="267" t="s">
        <v>45</v>
      </c>
      <c r="F5" s="266" t="s">
        <v>46</v>
      </c>
      <c r="G5" s="267" t="s">
        <v>45</v>
      </c>
      <c r="H5" s="266" t="s">
        <v>48</v>
      </c>
      <c r="I5" s="267" t="s">
        <v>45</v>
      </c>
      <c r="J5" s="265" t="s">
        <v>49</v>
      </c>
      <c r="K5" s="267" t="s">
        <v>45</v>
      </c>
      <c r="L5" s="265" t="s">
        <v>50</v>
      </c>
      <c r="M5" s="267" t="s">
        <v>45</v>
      </c>
      <c r="N5" s="266" t="s">
        <v>51</v>
      </c>
      <c r="O5" s="267" t="s">
        <v>45</v>
      </c>
      <c r="P5" s="265" t="s">
        <v>52</v>
      </c>
      <c r="Q5" s="267" t="s">
        <v>47</v>
      </c>
      <c r="R5" s="73"/>
    </row>
    <row r="6" spans="1:18" ht="78" customHeight="1">
      <c r="A6" s="263"/>
      <c r="B6" s="264"/>
      <c r="C6" s="265"/>
      <c r="D6" s="266"/>
      <c r="E6" s="267"/>
      <c r="F6" s="266"/>
      <c r="G6" s="267"/>
      <c r="H6" s="266"/>
      <c r="I6" s="267"/>
      <c r="J6" s="265"/>
      <c r="K6" s="267"/>
      <c r="L6" s="265"/>
      <c r="M6" s="267"/>
      <c r="N6" s="266"/>
      <c r="O6" s="267"/>
      <c r="P6" s="265"/>
      <c r="Q6" s="267"/>
      <c r="R6" s="73"/>
    </row>
    <row r="7" spans="1:18" ht="13.5" customHeight="1" hidden="1">
      <c r="A7" s="263"/>
      <c r="B7" s="264"/>
      <c r="C7" s="265"/>
      <c r="D7" s="266"/>
      <c r="E7" s="267"/>
      <c r="F7" s="266"/>
      <c r="G7" s="267"/>
      <c r="H7" s="266"/>
      <c r="I7" s="267"/>
      <c r="J7" s="265"/>
      <c r="K7" s="74"/>
      <c r="L7" s="265"/>
      <c r="M7" s="74"/>
      <c r="N7" s="266"/>
      <c r="O7" s="74"/>
      <c r="P7" s="265"/>
      <c r="Q7" s="74"/>
      <c r="R7" s="73"/>
    </row>
    <row r="8" spans="1:18" s="6" customFormat="1" ht="14.25" customHeight="1">
      <c r="A8" s="16">
        <v>1</v>
      </c>
      <c r="B8" s="16">
        <v>2</v>
      </c>
      <c r="C8" s="115">
        <v>3</v>
      </c>
      <c r="D8" s="115">
        <v>4</v>
      </c>
      <c r="E8" s="116">
        <v>5</v>
      </c>
      <c r="F8" s="115">
        <v>6</v>
      </c>
      <c r="G8" s="116">
        <v>7</v>
      </c>
      <c r="H8" s="115">
        <v>8</v>
      </c>
      <c r="I8" s="116">
        <v>9</v>
      </c>
      <c r="J8" s="115">
        <v>10</v>
      </c>
      <c r="K8" s="116">
        <v>11</v>
      </c>
      <c r="L8" s="115">
        <v>12</v>
      </c>
      <c r="M8" s="116">
        <v>13</v>
      </c>
      <c r="N8" s="115">
        <v>14</v>
      </c>
      <c r="O8" s="116">
        <v>15</v>
      </c>
      <c r="P8" s="117">
        <v>16</v>
      </c>
      <c r="Q8" s="116">
        <v>17</v>
      </c>
      <c r="R8" s="5"/>
    </row>
    <row r="9" spans="1:18" ht="45" customHeight="1">
      <c r="A9" s="36" t="s">
        <v>0</v>
      </c>
      <c r="B9" s="29" t="s">
        <v>61</v>
      </c>
      <c r="C9" s="109">
        <v>6233.8</v>
      </c>
      <c r="D9" s="100">
        <v>5983.8</v>
      </c>
      <c r="E9" s="25">
        <f aca="true" t="shared" si="0" ref="E9:E14">SUM(D9*100/C9)</f>
        <v>95.98960505630595</v>
      </c>
      <c r="F9" s="100">
        <v>250</v>
      </c>
      <c r="G9" s="22">
        <f aca="true" t="shared" si="1" ref="G9:G14">SUM(F9*100/C9)</f>
        <v>4.010394943694055</v>
      </c>
      <c r="H9" s="18"/>
      <c r="I9" s="22">
        <f aca="true" t="shared" si="2" ref="I9:I14">SUM(H9*100/C9)</f>
        <v>0</v>
      </c>
      <c r="J9" s="111">
        <v>159.8</v>
      </c>
      <c r="K9" s="63">
        <f aca="true" t="shared" si="3" ref="K9:K14">SUM(J9*100/C9)</f>
        <v>2.56344444800924</v>
      </c>
      <c r="L9" s="113"/>
      <c r="M9" s="22"/>
      <c r="N9" s="100">
        <v>4440</v>
      </c>
      <c r="O9" s="22">
        <f aca="true" t="shared" si="4" ref="O9:O14">SUM(N9*100/C9)</f>
        <v>71.22461420000641</v>
      </c>
      <c r="P9" s="99">
        <v>8</v>
      </c>
      <c r="Q9" s="221">
        <v>0.5534429136448961</v>
      </c>
      <c r="R9" s="7"/>
    </row>
    <row r="10" spans="1:18" ht="55.5" customHeight="1">
      <c r="A10" s="36" t="s">
        <v>1</v>
      </c>
      <c r="B10" s="29" t="s">
        <v>58</v>
      </c>
      <c r="C10" s="119">
        <v>650646.2</v>
      </c>
      <c r="D10" s="120">
        <v>515140.8</v>
      </c>
      <c r="E10" s="121">
        <f t="shared" si="0"/>
        <v>79.17371991106688</v>
      </c>
      <c r="F10" s="120">
        <v>113594.9</v>
      </c>
      <c r="G10" s="122">
        <f t="shared" si="1"/>
        <v>17.458781746516003</v>
      </c>
      <c r="H10" s="120">
        <v>3705</v>
      </c>
      <c r="I10" s="122">
        <f t="shared" si="2"/>
        <v>0.569433895103053</v>
      </c>
      <c r="J10" s="123">
        <v>28914.7</v>
      </c>
      <c r="K10" s="122">
        <f t="shared" si="3"/>
        <v>4.443997367540147</v>
      </c>
      <c r="L10" s="124"/>
      <c r="M10" s="122"/>
      <c r="N10" s="120">
        <v>451853.6</v>
      </c>
      <c r="O10" s="22">
        <f t="shared" si="4"/>
        <v>69.44689756122452</v>
      </c>
      <c r="P10" s="99">
        <v>494</v>
      </c>
      <c r="Q10" s="221">
        <v>2.2096420717158756</v>
      </c>
      <c r="R10" s="20"/>
    </row>
    <row r="11" spans="1:18" ht="85.5" customHeight="1">
      <c r="A11" s="36" t="s">
        <v>2</v>
      </c>
      <c r="B11" s="29" t="s">
        <v>59</v>
      </c>
      <c r="C11" s="109">
        <v>45601.5</v>
      </c>
      <c r="D11" s="101">
        <v>40593</v>
      </c>
      <c r="E11" s="25">
        <f t="shared" si="0"/>
        <v>89.01680865760994</v>
      </c>
      <c r="F11" s="118"/>
      <c r="G11" s="22">
        <f t="shared" si="1"/>
        <v>0</v>
      </c>
      <c r="H11" s="101">
        <v>5008.5</v>
      </c>
      <c r="I11" s="22">
        <f t="shared" si="2"/>
        <v>10.983191342390054</v>
      </c>
      <c r="J11" s="110">
        <v>166.6</v>
      </c>
      <c r="K11" s="22">
        <f t="shared" si="3"/>
        <v>0.36533885946734207</v>
      </c>
      <c r="L11" s="113"/>
      <c r="M11" s="22"/>
      <c r="N11" s="101">
        <v>36597.5</v>
      </c>
      <c r="O11" s="22">
        <f t="shared" si="4"/>
        <v>80.25503547032444</v>
      </c>
      <c r="P11" s="99">
        <v>48</v>
      </c>
      <c r="Q11" s="221">
        <v>0.12585196530383694</v>
      </c>
      <c r="R11" s="7"/>
    </row>
    <row r="12" spans="1:18" ht="42" customHeight="1">
      <c r="A12" s="36" t="s">
        <v>3</v>
      </c>
      <c r="B12" s="29" t="s">
        <v>62</v>
      </c>
      <c r="C12" s="109">
        <v>260670.59999999998</v>
      </c>
      <c r="D12" s="100">
        <v>192874.6</v>
      </c>
      <c r="E12" s="25">
        <f t="shared" si="0"/>
        <v>73.99169680048307</v>
      </c>
      <c r="F12" s="100">
        <v>58939.4</v>
      </c>
      <c r="G12" s="22">
        <f t="shared" si="1"/>
        <v>22.610681833701232</v>
      </c>
      <c r="H12" s="100">
        <v>6045</v>
      </c>
      <c r="I12" s="22">
        <f t="shared" si="2"/>
        <v>2.319018715574369</v>
      </c>
      <c r="J12" s="113"/>
      <c r="K12" s="22">
        <f t="shared" si="3"/>
        <v>0</v>
      </c>
      <c r="L12" s="110">
        <v>4114.80000000004</v>
      </c>
      <c r="M12" s="22">
        <f>SUM(L12*100/C12)</f>
        <v>1.5785439554748562</v>
      </c>
      <c r="N12" s="100">
        <v>209124.1</v>
      </c>
      <c r="O12" s="22">
        <f t="shared" si="4"/>
        <v>80.22542626594638</v>
      </c>
      <c r="P12" s="99">
        <v>274</v>
      </c>
      <c r="Q12" s="221">
        <v>-0.8275933642088692</v>
      </c>
      <c r="R12" s="7"/>
    </row>
    <row r="13" spans="1:23" s="9" customFormat="1" ht="39.75" customHeight="1">
      <c r="A13" s="36" t="s">
        <v>4</v>
      </c>
      <c r="B13" s="29" t="s">
        <v>63</v>
      </c>
      <c r="C13" s="109">
        <v>361053</v>
      </c>
      <c r="D13" s="101">
        <v>253393</v>
      </c>
      <c r="E13" s="25">
        <f t="shared" si="0"/>
        <v>70.18166307993563</v>
      </c>
      <c r="F13" s="101">
        <v>51900</v>
      </c>
      <c r="G13" s="22">
        <f t="shared" si="1"/>
        <v>14.374620900532609</v>
      </c>
      <c r="H13" s="18"/>
      <c r="I13" s="22">
        <f t="shared" si="2"/>
        <v>0</v>
      </c>
      <c r="J13" s="110">
        <v>2844.8</v>
      </c>
      <c r="K13" s="22">
        <f t="shared" si="3"/>
        <v>0.7879175633494252</v>
      </c>
      <c r="L13" s="113"/>
      <c r="M13" s="22"/>
      <c r="N13" s="101">
        <v>262394</v>
      </c>
      <c r="O13" s="22">
        <f t="shared" si="4"/>
        <v>72.674648874265</v>
      </c>
      <c r="P13" s="99">
        <v>300</v>
      </c>
      <c r="Q13" s="221">
        <v>0.47047266394727033</v>
      </c>
      <c r="R13" s="7"/>
      <c r="S13" s="2"/>
      <c r="T13" s="2"/>
      <c r="U13" s="2"/>
      <c r="V13" s="2"/>
      <c r="W13" s="2"/>
    </row>
    <row r="14" spans="1:18" ht="29.25" customHeight="1">
      <c r="A14" s="36" t="s">
        <v>5</v>
      </c>
      <c r="B14" s="29" t="s">
        <v>60</v>
      </c>
      <c r="C14" s="109">
        <v>168966.2</v>
      </c>
      <c r="D14" s="101">
        <v>117660.8</v>
      </c>
      <c r="E14" s="25">
        <f t="shared" si="0"/>
        <v>69.63570228838667</v>
      </c>
      <c r="F14" s="101">
        <v>43305.4</v>
      </c>
      <c r="G14" s="22">
        <f t="shared" si="1"/>
        <v>25.62962296601332</v>
      </c>
      <c r="H14" s="101">
        <v>1055</v>
      </c>
      <c r="I14" s="22">
        <f t="shared" si="2"/>
        <v>0.6243852320760009</v>
      </c>
      <c r="J14" s="110">
        <v>54</v>
      </c>
      <c r="K14" s="22">
        <f t="shared" si="3"/>
        <v>0.03195905453280005</v>
      </c>
      <c r="L14" s="114"/>
      <c r="M14" s="22">
        <f>SUM(L14*100/C14)</f>
        <v>0</v>
      </c>
      <c r="N14" s="101">
        <v>144749.2</v>
      </c>
      <c r="O14" s="22">
        <f t="shared" si="4"/>
        <v>85.66754771072559</v>
      </c>
      <c r="P14" s="99">
        <v>175</v>
      </c>
      <c r="Q14" s="221">
        <v>0.013543831223798018</v>
      </c>
      <c r="R14" s="7"/>
    </row>
    <row r="15" spans="1:18" ht="21.75" customHeight="1">
      <c r="A15" s="17"/>
      <c r="B15" s="72" t="s">
        <v>22</v>
      </c>
      <c r="C15" s="32">
        <v>1493171.3</v>
      </c>
      <c r="D15" s="32">
        <v>1125646</v>
      </c>
      <c r="E15" s="25">
        <v>73.8389124052994</v>
      </c>
      <c r="F15" s="32">
        <v>267989.7</v>
      </c>
      <c r="G15" s="22">
        <v>14.099058356877153</v>
      </c>
      <c r="H15" s="32">
        <v>15813.5</v>
      </c>
      <c r="I15" s="22">
        <v>0.7677642087906426</v>
      </c>
      <c r="J15" s="32">
        <v>32139.899999999998</v>
      </c>
      <c r="K15" s="22">
        <v>1.0674111520044496</v>
      </c>
      <c r="L15" s="32">
        <v>4114.80000000004</v>
      </c>
      <c r="M15" s="22">
        <v>-0.47516670704838165</v>
      </c>
      <c r="N15" s="32">
        <v>1109158.4</v>
      </c>
      <c r="O15" s="22">
        <v>71.57228856883181</v>
      </c>
      <c r="P15" s="34">
        <v>1299</v>
      </c>
      <c r="Q15" s="70">
        <v>0.425</v>
      </c>
      <c r="R15" s="10"/>
    </row>
    <row r="17" spans="2:17" s="11" customFormat="1" ht="16.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7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7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</sheetData>
  <sheetProtection/>
  <protectedRanges>
    <protectedRange sqref="D10" name="Range2_1_2_1_2"/>
    <protectedRange sqref="F10" name="Range2_1_2_1_2_1"/>
    <protectedRange sqref="D11" name="Range2_1_2_1_2_2"/>
    <protectedRange sqref="F11" name="Range2_1_2_1_2_3"/>
    <protectedRange sqref="H11" name="Range2_1_2_1_2_4"/>
    <protectedRange sqref="D12" name="Range2_1_2_1_2_5"/>
    <protectedRange sqref="F12" name="Range2_1_2_1_2_6"/>
    <protectedRange sqref="H12" name="Range2_1_2_1_2_7"/>
    <protectedRange sqref="D13" name="Range2_1_2_1_2_8"/>
    <protectedRange sqref="F13" name="Range2_1_2_1_2_9"/>
    <protectedRange sqref="D14" name="Range2_1_2_1_2_10"/>
    <protectedRange sqref="F14" name="Range2_1_2_1_2_11"/>
    <protectedRange sqref="H14" name="Range2_1_2_1_2_12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45" bottom="0.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J5">
      <selection activeCell="C12" sqref="C12:Q12"/>
    </sheetView>
  </sheetViews>
  <sheetFormatPr defaultColWidth="8.796875" defaultRowHeight="15"/>
  <cols>
    <col min="1" max="1" width="3.8984375" style="2" customWidth="1"/>
    <col min="2" max="2" width="17.5" style="2" customWidth="1"/>
    <col min="3" max="3" width="9.8984375" style="2" customWidth="1"/>
    <col min="4" max="4" width="9.19921875" style="2" customWidth="1"/>
    <col min="5" max="5" width="5.69921875" style="2" customWidth="1"/>
    <col min="6" max="6" width="10.3984375" style="2" customWidth="1"/>
    <col min="7" max="7" width="5.69921875" style="2" customWidth="1"/>
    <col min="8" max="8" width="10.19921875" style="2" customWidth="1"/>
    <col min="9" max="9" width="7.5" style="2" customWidth="1"/>
    <col min="10" max="10" width="9" style="2" customWidth="1"/>
    <col min="11" max="11" width="7.69921875" style="2" customWidth="1"/>
    <col min="12" max="12" width="9.8984375" style="2" customWidth="1"/>
    <col min="13" max="13" width="5.59765625" style="2" customWidth="1"/>
    <col min="14" max="14" width="11.5" style="2" customWidth="1"/>
    <col min="15" max="15" width="6.59765625" style="2" customWidth="1"/>
    <col min="16" max="16" width="5.3984375" style="2" customWidth="1"/>
    <col min="17" max="17" width="5.19921875" style="2" customWidth="1"/>
    <col min="18" max="18" width="13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:17" ht="59.25" customHeight="1">
      <c r="A1" s="259" t="s">
        <v>148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12"/>
    </row>
    <row r="2" spans="1:17" ht="38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60"/>
      <c r="O2" s="260"/>
      <c r="P2" s="260"/>
      <c r="Q2" s="260"/>
    </row>
    <row r="3" spans="2:17" ht="17.25">
      <c r="B3" s="4"/>
      <c r="P3" s="2" t="s">
        <v>53</v>
      </c>
      <c r="Q3" s="8"/>
    </row>
    <row r="4" spans="1:17" ht="27.75" customHeight="1">
      <c r="A4" s="261" t="s">
        <v>20</v>
      </c>
      <c r="B4" s="262" t="s">
        <v>21</v>
      </c>
      <c r="C4" s="257" t="s">
        <v>42</v>
      </c>
      <c r="D4" s="255" t="s">
        <v>44</v>
      </c>
      <c r="E4" s="256" t="s">
        <v>45</v>
      </c>
      <c r="F4" s="255" t="s">
        <v>46</v>
      </c>
      <c r="G4" s="256" t="s">
        <v>45</v>
      </c>
      <c r="H4" s="255" t="s">
        <v>48</v>
      </c>
      <c r="I4" s="256" t="s">
        <v>45</v>
      </c>
      <c r="J4" s="257" t="s">
        <v>49</v>
      </c>
      <c r="K4" s="256" t="s">
        <v>45</v>
      </c>
      <c r="L4" s="257" t="s">
        <v>50</v>
      </c>
      <c r="M4" s="256" t="s">
        <v>45</v>
      </c>
      <c r="N4" s="255" t="s">
        <v>51</v>
      </c>
      <c r="O4" s="256" t="s">
        <v>45</v>
      </c>
      <c r="P4" s="257" t="s">
        <v>52</v>
      </c>
      <c r="Q4" s="256" t="s">
        <v>47</v>
      </c>
    </row>
    <row r="5" spans="1:17" ht="78" customHeight="1">
      <c r="A5" s="261"/>
      <c r="B5" s="262"/>
      <c r="C5" s="257"/>
      <c r="D5" s="255"/>
      <c r="E5" s="256"/>
      <c r="F5" s="255"/>
      <c r="G5" s="256"/>
      <c r="H5" s="255"/>
      <c r="I5" s="256"/>
      <c r="J5" s="257"/>
      <c r="K5" s="256"/>
      <c r="L5" s="257"/>
      <c r="M5" s="256"/>
      <c r="N5" s="255"/>
      <c r="O5" s="256"/>
      <c r="P5" s="257"/>
      <c r="Q5" s="256"/>
    </row>
    <row r="6" spans="1:17" ht="13.5" customHeight="1" hidden="1">
      <c r="A6" s="261"/>
      <c r="B6" s="262"/>
      <c r="C6" s="257"/>
      <c r="D6" s="255"/>
      <c r="E6" s="256"/>
      <c r="F6" s="255"/>
      <c r="G6" s="256"/>
      <c r="H6" s="255"/>
      <c r="I6" s="256"/>
      <c r="J6" s="257"/>
      <c r="K6" s="23"/>
      <c r="L6" s="257"/>
      <c r="M6" s="23"/>
      <c r="N6" s="255"/>
      <c r="O6" s="23"/>
      <c r="P6" s="257"/>
      <c r="Q6" s="23"/>
    </row>
    <row r="7" spans="1:18" s="6" customFormat="1" ht="14.25" customHeight="1" thickBot="1">
      <c r="A7" s="16">
        <v>1</v>
      </c>
      <c r="B7" s="16">
        <v>2</v>
      </c>
      <c r="C7" s="16">
        <v>3</v>
      </c>
      <c r="D7" s="16">
        <v>4</v>
      </c>
      <c r="E7" s="21">
        <v>5</v>
      </c>
      <c r="F7" s="16">
        <v>6</v>
      </c>
      <c r="G7" s="21">
        <v>7</v>
      </c>
      <c r="H7" s="16">
        <v>8</v>
      </c>
      <c r="I7" s="21">
        <v>9</v>
      </c>
      <c r="J7" s="16">
        <v>10</v>
      </c>
      <c r="K7" s="21">
        <v>11</v>
      </c>
      <c r="L7" s="16">
        <v>12</v>
      </c>
      <c r="M7" s="21">
        <v>13</v>
      </c>
      <c r="N7" s="16">
        <v>14</v>
      </c>
      <c r="O7" s="21">
        <v>15</v>
      </c>
      <c r="P7" s="19">
        <v>16</v>
      </c>
      <c r="Q7" s="21">
        <v>17</v>
      </c>
      <c r="R7" s="5"/>
    </row>
    <row r="8" spans="1:19" s="15" customFormat="1" ht="42.75" customHeight="1" thickBot="1">
      <c r="A8" s="41">
        <v>4</v>
      </c>
      <c r="B8" s="28" t="s">
        <v>86</v>
      </c>
      <c r="C8" s="42">
        <v>101647.2</v>
      </c>
      <c r="D8" s="83">
        <v>94274.4</v>
      </c>
      <c r="E8" s="25">
        <f>SUM(D8*100/C8)</f>
        <v>92.74667674072676</v>
      </c>
      <c r="F8" s="85">
        <f>3387-1100+2050.6+84+6</f>
        <v>4427.6</v>
      </c>
      <c r="G8" s="25">
        <f>SUM(F8*100/C8)</f>
        <v>4.355850431689216</v>
      </c>
      <c r="H8" s="86">
        <v>1100</v>
      </c>
      <c r="I8" s="25">
        <f>SUM(H8*100/C8)</f>
        <v>1.082174422905894</v>
      </c>
      <c r="J8" s="84">
        <v>8370.72</v>
      </c>
      <c r="K8" s="25">
        <f>SUM(J8*100/C8)</f>
        <v>8.235071895733478</v>
      </c>
      <c r="L8" s="24"/>
      <c r="M8" s="25"/>
      <c r="N8" s="85">
        <v>78976.3</v>
      </c>
      <c r="O8" s="25">
        <f>SUM(N8*100/C8)</f>
        <v>77.69648352340252</v>
      </c>
      <c r="P8" s="209">
        <v>105</v>
      </c>
      <c r="Q8" s="240">
        <v>6.986793425300113</v>
      </c>
      <c r="R8" s="47"/>
      <c r="S8" s="2"/>
    </row>
    <row r="9" spans="1:19" s="15" customFormat="1" ht="83.25" customHeight="1" thickBot="1">
      <c r="A9" s="41">
        <v>2</v>
      </c>
      <c r="B9" s="28" t="s">
        <v>84</v>
      </c>
      <c r="C9" s="42">
        <v>167965.2</v>
      </c>
      <c r="D9" s="89">
        <v>126758</v>
      </c>
      <c r="E9" s="25">
        <f>SUM(D9*100/C9)</f>
        <v>75.46682288950329</v>
      </c>
      <c r="F9" s="90">
        <v>25124.2</v>
      </c>
      <c r="G9" s="25">
        <f>SUM(F9*100/C9)</f>
        <v>14.957979390969081</v>
      </c>
      <c r="H9" s="89">
        <v>260</v>
      </c>
      <c r="I9" s="25">
        <f>SUM(H9*100/C9)</f>
        <v>0.1547939692269589</v>
      </c>
      <c r="J9" s="91">
        <v>1673.9</v>
      </c>
      <c r="K9" s="25">
        <f>SUM(J9*100/C9)</f>
        <v>0.9965754811115635</v>
      </c>
      <c r="L9" s="24"/>
      <c r="M9" s="25"/>
      <c r="N9" s="87">
        <v>124720.4</v>
      </c>
      <c r="O9" s="25">
        <f>SUM(N9*100/C9)</f>
        <v>74.25371445990002</v>
      </c>
      <c r="P9" s="217">
        <v>156</v>
      </c>
      <c r="Q9" s="240">
        <v>0.18679252220623185</v>
      </c>
      <c r="R9" s="47"/>
      <c r="S9" s="2"/>
    </row>
    <row r="10" spans="1:19" s="15" customFormat="1" ht="64.5" customHeight="1" thickBot="1">
      <c r="A10" s="41">
        <v>1</v>
      </c>
      <c r="B10" s="28" t="s">
        <v>83</v>
      </c>
      <c r="C10" s="42">
        <v>338559.5</v>
      </c>
      <c r="D10" s="89">
        <v>243339.2</v>
      </c>
      <c r="E10" s="25">
        <f>SUM(D10*100/C10)</f>
        <v>71.87486985300959</v>
      </c>
      <c r="F10" s="90">
        <v>46757.6</v>
      </c>
      <c r="G10" s="25">
        <f>SUM(F10*100/C10)</f>
        <v>13.810748184587938</v>
      </c>
      <c r="H10" s="89">
        <v>789.4</v>
      </c>
      <c r="I10" s="25">
        <f>SUM(H10*100/C10)</f>
        <v>0.2331643330049814</v>
      </c>
      <c r="J10" s="91">
        <v>16292.8</v>
      </c>
      <c r="K10" s="25">
        <f>SUM(J10*100/C10)</f>
        <v>4.812388959695415</v>
      </c>
      <c r="L10" s="24"/>
      <c r="M10" s="25"/>
      <c r="N10" s="88">
        <v>246549</v>
      </c>
      <c r="O10" s="25">
        <f>SUM(N10*100/C10)</f>
        <v>72.82294544976584</v>
      </c>
      <c r="P10" s="217">
        <v>261</v>
      </c>
      <c r="Q10" s="240">
        <v>2.670460286762079</v>
      </c>
      <c r="R10" s="47"/>
      <c r="S10" s="2"/>
    </row>
    <row r="11" spans="1:18" ht="45.75" customHeight="1" thickBot="1">
      <c r="A11" s="41">
        <v>3</v>
      </c>
      <c r="B11" s="28" t="s">
        <v>85</v>
      </c>
      <c r="C11" s="42">
        <v>198609.4</v>
      </c>
      <c r="D11" s="89">
        <v>154406</v>
      </c>
      <c r="E11" s="25">
        <f>SUM(D11*100/C11)</f>
        <v>77.74355090947357</v>
      </c>
      <c r="F11" s="90">
        <v>30180.2</v>
      </c>
      <c r="G11" s="25">
        <f>SUM(F11*100/C11)</f>
        <v>15.19575609210843</v>
      </c>
      <c r="H11" s="89">
        <v>76.3</v>
      </c>
      <c r="I11" s="25">
        <f>SUM(H11*100/C11)</f>
        <v>0.03841711419499782</v>
      </c>
      <c r="J11" s="91">
        <v>3279.3</v>
      </c>
      <c r="K11" s="25">
        <f>SUM(J11*100/C11)</f>
        <v>1.6511303090387464</v>
      </c>
      <c r="L11" s="91"/>
      <c r="M11" s="25">
        <f>SUM(L11*100/C11)</f>
        <v>0</v>
      </c>
      <c r="N11" s="88">
        <v>149391.8</v>
      </c>
      <c r="O11" s="25">
        <f>SUM(N11*100/C11)</f>
        <v>75.21889699077687</v>
      </c>
      <c r="P11" s="217">
        <v>185</v>
      </c>
      <c r="Q11" s="240">
        <v>1.595081043036018</v>
      </c>
      <c r="R11" s="7"/>
    </row>
    <row r="12" spans="1:18" ht="29.25" customHeight="1">
      <c r="A12" s="17"/>
      <c r="B12" s="31" t="s">
        <v>22</v>
      </c>
      <c r="C12" s="32">
        <v>806781.3</v>
      </c>
      <c r="D12" s="32">
        <v>618777.6</v>
      </c>
      <c r="E12" s="25">
        <v>76.08407346139171</v>
      </c>
      <c r="F12" s="32">
        <v>106489.59999999999</v>
      </c>
      <c r="G12" s="25">
        <v>13.159942973141565</v>
      </c>
      <c r="H12" s="32">
        <v>2225.7000000000003</v>
      </c>
      <c r="I12" s="25">
        <v>0.34223187366213986</v>
      </c>
      <c r="J12" s="32">
        <v>29616.719999999998</v>
      </c>
      <c r="K12" s="25">
        <v>0.34544902030135394</v>
      </c>
      <c r="L12" s="32"/>
      <c r="M12" s="33"/>
      <c r="N12" s="32">
        <v>599637.5</v>
      </c>
      <c r="O12" s="25">
        <v>72.05298721771061</v>
      </c>
      <c r="P12" s="34">
        <v>707</v>
      </c>
      <c r="Q12" s="70">
        <v>2.86</v>
      </c>
      <c r="R12" s="10"/>
    </row>
    <row r="14" spans="2:17" s="11" customFormat="1" ht="16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ht="17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7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</sheetData>
  <sheetProtection/>
  <protectedRanges>
    <protectedRange sqref="D8" name="Range2_1_2_1_9"/>
    <protectedRange sqref="F8" name="Range2_1_2_1_10"/>
    <protectedRange sqref="H8" name="Range2_1_2_1_11"/>
    <protectedRange sqref="D9" name="Range2_1_2_1_1_3"/>
    <protectedRange sqref="F9" name="Range2_1_2_1_1_4"/>
    <protectedRange sqref="H9" name="Range2_1_2_1_1_5"/>
    <protectedRange sqref="D10" name="Range2_1_2_1_12"/>
    <protectedRange sqref="F10" name="Range2_1_2_1_13"/>
    <protectedRange sqref="H10" name="Range2_1_2_1_14"/>
    <protectedRange sqref="D11" name="Range2_1_2_1_15"/>
    <protectedRange sqref="F11" name="Range2_1_2_1_16"/>
    <protectedRange sqref="H11" name="Range2_1_2_1_17"/>
  </protectedRanges>
  <mergeCells count="19">
    <mergeCell ref="A1:P1"/>
    <mergeCell ref="N2:Q2"/>
    <mergeCell ref="A4:A6"/>
    <mergeCell ref="B4:B6"/>
    <mergeCell ref="C4:C6"/>
    <mergeCell ref="D4:D6"/>
    <mergeCell ref="E4:E6"/>
    <mergeCell ref="F4:F6"/>
    <mergeCell ref="G4:G6"/>
    <mergeCell ref="N4:N6"/>
    <mergeCell ref="O4:O5"/>
    <mergeCell ref="P4:P6"/>
    <mergeCell ref="Q4:Q5"/>
    <mergeCell ref="H4:H6"/>
    <mergeCell ref="I4:I6"/>
    <mergeCell ref="J4:J6"/>
    <mergeCell ref="K4:K5"/>
    <mergeCell ref="L4:L6"/>
    <mergeCell ref="M4:M5"/>
  </mergeCells>
  <printOptions/>
  <pageMargins left="0.2" right="0.2" top="0.2" bottom="0.75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8">
      <selection activeCell="C16" sqref="C16:Q16"/>
    </sheetView>
  </sheetViews>
  <sheetFormatPr defaultColWidth="8.796875" defaultRowHeight="15"/>
  <cols>
    <col min="1" max="1" width="3.8984375" style="2" customWidth="1"/>
    <col min="2" max="2" width="23.3984375" style="2" customWidth="1"/>
    <col min="3" max="4" width="10.09765625" style="2" customWidth="1"/>
    <col min="5" max="5" width="7.3984375" style="2" customWidth="1"/>
    <col min="6" max="6" width="8.69921875" style="2" customWidth="1"/>
    <col min="7" max="7" width="6.19921875" style="2" customWidth="1"/>
    <col min="8" max="8" width="7.59765625" style="2" customWidth="1"/>
    <col min="9" max="9" width="5.5" style="2" customWidth="1"/>
    <col min="10" max="10" width="7.5" style="2" customWidth="1"/>
    <col min="11" max="11" width="5.09765625" style="2" customWidth="1"/>
    <col min="12" max="12" width="7.59765625" style="2" customWidth="1"/>
    <col min="13" max="13" width="4.59765625" style="2" customWidth="1"/>
    <col min="14" max="14" width="9" style="2" customWidth="1"/>
    <col min="15" max="15" width="6.09765625" style="2" customWidth="1"/>
    <col min="16" max="16" width="8" style="2" customWidth="1"/>
    <col min="17" max="17" width="7.8984375" style="2" customWidth="1"/>
    <col min="18" max="18" width="25.6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258"/>
      <c r="K1" s="258"/>
      <c r="L1" s="258"/>
      <c r="M1" s="258"/>
      <c r="N1" s="258"/>
      <c r="O1" s="258"/>
      <c r="P1" s="258"/>
      <c r="Q1" s="3"/>
      <c r="R1" s="3"/>
    </row>
    <row r="2" spans="1:17" ht="59.25" customHeight="1">
      <c r="A2" s="259" t="s">
        <v>141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60"/>
      <c r="O3" s="260"/>
      <c r="P3" s="260"/>
      <c r="Q3" s="260"/>
    </row>
    <row r="4" spans="2:17" ht="17.25">
      <c r="B4" s="4"/>
      <c r="P4" s="2" t="s">
        <v>53</v>
      </c>
      <c r="Q4" s="8"/>
    </row>
    <row r="5" spans="1:17" ht="27.75" customHeight="1">
      <c r="A5" s="261" t="s">
        <v>20</v>
      </c>
      <c r="B5" s="262" t="s">
        <v>21</v>
      </c>
      <c r="C5" s="257" t="s">
        <v>42</v>
      </c>
      <c r="D5" s="255" t="s">
        <v>44</v>
      </c>
      <c r="E5" s="256" t="s">
        <v>45</v>
      </c>
      <c r="F5" s="255" t="s">
        <v>46</v>
      </c>
      <c r="G5" s="256" t="s">
        <v>45</v>
      </c>
      <c r="H5" s="255" t="s">
        <v>48</v>
      </c>
      <c r="I5" s="256" t="s">
        <v>45</v>
      </c>
      <c r="J5" s="257" t="s">
        <v>49</v>
      </c>
      <c r="K5" s="256" t="s">
        <v>45</v>
      </c>
      <c r="L5" s="257" t="s">
        <v>50</v>
      </c>
      <c r="M5" s="256" t="s">
        <v>45</v>
      </c>
      <c r="N5" s="255" t="s">
        <v>51</v>
      </c>
      <c r="O5" s="256" t="s">
        <v>45</v>
      </c>
      <c r="P5" s="257" t="s">
        <v>52</v>
      </c>
      <c r="Q5" s="256" t="s">
        <v>47</v>
      </c>
    </row>
    <row r="6" spans="1:17" ht="78" customHeight="1">
      <c r="A6" s="261"/>
      <c r="B6" s="262"/>
      <c r="C6" s="257"/>
      <c r="D6" s="255"/>
      <c r="E6" s="256"/>
      <c r="F6" s="255"/>
      <c r="G6" s="256"/>
      <c r="H6" s="255"/>
      <c r="I6" s="256"/>
      <c r="J6" s="257"/>
      <c r="K6" s="256"/>
      <c r="L6" s="257"/>
      <c r="M6" s="256"/>
      <c r="N6" s="255"/>
      <c r="O6" s="256"/>
      <c r="P6" s="257"/>
      <c r="Q6" s="256"/>
    </row>
    <row r="7" spans="1:17" ht="13.5" customHeight="1" hidden="1">
      <c r="A7" s="261"/>
      <c r="B7" s="262"/>
      <c r="C7" s="257"/>
      <c r="D7" s="255"/>
      <c r="E7" s="256"/>
      <c r="F7" s="255"/>
      <c r="G7" s="256"/>
      <c r="H7" s="255"/>
      <c r="I7" s="256"/>
      <c r="J7" s="257"/>
      <c r="K7" s="23"/>
      <c r="L7" s="257"/>
      <c r="M7" s="23"/>
      <c r="N7" s="255"/>
      <c r="O7" s="23"/>
      <c r="P7" s="257"/>
      <c r="Q7" s="23"/>
    </row>
    <row r="8" spans="1:18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1">
        <v>5</v>
      </c>
      <c r="F8" s="16">
        <v>6</v>
      </c>
      <c r="G8" s="21">
        <v>7</v>
      </c>
      <c r="H8" s="16">
        <v>8</v>
      </c>
      <c r="I8" s="21">
        <v>9</v>
      </c>
      <c r="J8" s="115">
        <v>10</v>
      </c>
      <c r="K8" s="21">
        <v>11</v>
      </c>
      <c r="L8" s="16">
        <v>12</v>
      </c>
      <c r="M8" s="21">
        <v>13</v>
      </c>
      <c r="N8" s="16">
        <v>14</v>
      </c>
      <c r="O8" s="21">
        <v>15</v>
      </c>
      <c r="P8" s="19">
        <v>16</v>
      </c>
      <c r="Q8" s="21">
        <v>17</v>
      </c>
      <c r="R8" s="5"/>
    </row>
    <row r="9" spans="1:18" ht="25.5" customHeight="1">
      <c r="A9" s="30" t="s">
        <v>0</v>
      </c>
      <c r="B9" s="29" t="s">
        <v>97</v>
      </c>
      <c r="C9" s="133">
        <v>93362.1</v>
      </c>
      <c r="D9" s="132">
        <v>87491.1</v>
      </c>
      <c r="E9" s="121">
        <f aca="true" t="shared" si="0" ref="E9:E15">SUM(D9*100/C9)</f>
        <v>93.71158103770159</v>
      </c>
      <c r="F9" s="132">
        <v>5871</v>
      </c>
      <c r="G9" s="122">
        <f aca="true" t="shared" si="1" ref="G9:G15">SUM(F9*100/C9)</f>
        <v>6.2884189622984055</v>
      </c>
      <c r="H9" s="125"/>
      <c r="I9" s="122">
        <f aca="true" t="shared" si="2" ref="I9:I15">SUM(H9*100/C9)</f>
        <v>0</v>
      </c>
      <c r="J9" s="132">
        <v>4538</v>
      </c>
      <c r="K9" s="122">
        <f aca="true" t="shared" si="3" ref="K9:K15">SUM(J9*100/C9)</f>
        <v>4.860644736997132</v>
      </c>
      <c r="L9" s="126"/>
      <c r="M9" s="122">
        <f>SUM(L9*100/C9)</f>
        <v>0</v>
      </c>
      <c r="N9" s="130">
        <v>34252.8</v>
      </c>
      <c r="O9" s="122">
        <f>SUM(N9*100/C9)</f>
        <v>36.688120768491714</v>
      </c>
      <c r="P9" s="127">
        <v>64</v>
      </c>
      <c r="Q9" s="134">
        <v>2.5108584391512436</v>
      </c>
      <c r="R9" s="7"/>
    </row>
    <row r="10" spans="1:23" s="9" customFormat="1" ht="39" customHeight="1">
      <c r="A10" s="30" t="s">
        <v>1</v>
      </c>
      <c r="B10" s="29" t="s">
        <v>100</v>
      </c>
      <c r="C10" s="126">
        <v>74331.8</v>
      </c>
      <c r="D10" s="128"/>
      <c r="E10" s="121">
        <f t="shared" si="0"/>
        <v>0</v>
      </c>
      <c r="F10" s="128"/>
      <c r="G10" s="121">
        <f t="shared" si="1"/>
        <v>0</v>
      </c>
      <c r="H10" s="128"/>
      <c r="I10" s="121">
        <f t="shared" si="2"/>
        <v>0</v>
      </c>
      <c r="J10" s="132">
        <v>2137.4</v>
      </c>
      <c r="K10" s="121">
        <f t="shared" si="3"/>
        <v>2.875485323912511</v>
      </c>
      <c r="L10" s="128"/>
      <c r="M10" s="121"/>
      <c r="N10" s="130">
        <v>50714.6</v>
      </c>
      <c r="O10" s="122">
        <f>SUM(N10/C10*100)</f>
        <v>68.2273266623437</v>
      </c>
      <c r="P10" s="127">
        <v>58</v>
      </c>
      <c r="Q10" s="134">
        <v>2.8414559570338467</v>
      </c>
      <c r="R10" s="43"/>
      <c r="S10" s="2"/>
      <c r="T10" s="2"/>
      <c r="U10" s="2"/>
      <c r="V10" s="2"/>
      <c r="W10" s="2"/>
    </row>
    <row r="11" spans="1:18" s="15" customFormat="1" ht="36.75" customHeight="1">
      <c r="A11" s="30" t="s">
        <v>2</v>
      </c>
      <c r="B11" s="29" t="s">
        <v>96</v>
      </c>
      <c r="C11" s="126">
        <v>218249.4</v>
      </c>
      <c r="D11" s="132">
        <v>188190</v>
      </c>
      <c r="E11" s="121">
        <f t="shared" si="0"/>
        <v>86.22704117399635</v>
      </c>
      <c r="F11" s="132">
        <v>29744</v>
      </c>
      <c r="G11" s="121">
        <f t="shared" si="1"/>
        <v>13.6284452557487</v>
      </c>
      <c r="H11" s="132"/>
      <c r="I11" s="121">
        <f t="shared" si="2"/>
        <v>0</v>
      </c>
      <c r="J11" s="132">
        <v>20804.1</v>
      </c>
      <c r="K11" s="121">
        <f t="shared" si="3"/>
        <v>9.532259882501394</v>
      </c>
      <c r="L11" s="129">
        <v>0</v>
      </c>
      <c r="M11" s="121">
        <f>SUM(L11*100/C11)</f>
        <v>0</v>
      </c>
      <c r="N11" s="130">
        <v>302921</v>
      </c>
      <c r="O11" s="121">
        <f>SUM(N11*100/C11)</f>
        <v>138.7957996677196</v>
      </c>
      <c r="P11" s="127">
        <v>200</v>
      </c>
      <c r="Q11" s="134">
        <v>4.490561965097078</v>
      </c>
      <c r="R11" s="35"/>
    </row>
    <row r="12" spans="1:18" ht="26.25" customHeight="1">
      <c r="A12" s="30" t="s">
        <v>3</v>
      </c>
      <c r="B12" s="29" t="s">
        <v>98</v>
      </c>
      <c r="C12" s="126">
        <v>211378</v>
      </c>
      <c r="D12" s="132">
        <v>162056</v>
      </c>
      <c r="E12" s="121">
        <f t="shared" si="0"/>
        <v>76.66644589313931</v>
      </c>
      <c r="F12" s="132">
        <v>29563</v>
      </c>
      <c r="G12" s="122">
        <f t="shared" si="1"/>
        <v>13.98584526298858</v>
      </c>
      <c r="H12" s="125"/>
      <c r="I12" s="122">
        <f t="shared" si="2"/>
        <v>0</v>
      </c>
      <c r="J12" s="132">
        <v>176</v>
      </c>
      <c r="K12" s="122">
        <f t="shared" si="3"/>
        <v>0.08326315889070764</v>
      </c>
      <c r="L12" s="125"/>
      <c r="M12" s="122"/>
      <c r="N12" s="130">
        <v>323423</v>
      </c>
      <c r="O12" s="122">
        <f>SUM(N12*100/C12)</f>
        <v>153.0069354426667</v>
      </c>
      <c r="P12" s="127">
        <v>245</v>
      </c>
      <c r="Q12" s="134">
        <v>0.032206826383246595</v>
      </c>
      <c r="R12" s="7"/>
    </row>
    <row r="13" spans="1:18" ht="45" customHeight="1">
      <c r="A13" s="30" t="s">
        <v>4</v>
      </c>
      <c r="B13" s="29" t="s">
        <v>95</v>
      </c>
      <c r="C13" s="126">
        <v>647922</v>
      </c>
      <c r="D13" s="132">
        <v>412261</v>
      </c>
      <c r="E13" s="121">
        <f t="shared" si="0"/>
        <v>63.628183639388695</v>
      </c>
      <c r="F13" s="132">
        <v>149422</v>
      </c>
      <c r="G13" s="122">
        <f t="shared" si="1"/>
        <v>23.061726565852062</v>
      </c>
      <c r="H13" s="132">
        <v>10740</v>
      </c>
      <c r="I13" s="122">
        <f t="shared" si="2"/>
        <v>1.6576069341680018</v>
      </c>
      <c r="J13" s="132">
        <v>14830</v>
      </c>
      <c r="K13" s="122">
        <f t="shared" si="3"/>
        <v>2.288855757328814</v>
      </c>
      <c r="L13" s="125"/>
      <c r="M13" s="122"/>
      <c r="N13" s="130">
        <v>464180</v>
      </c>
      <c r="O13" s="122">
        <f>SUM(N13*100/C13)</f>
        <v>71.64133954395746</v>
      </c>
      <c r="P13" s="127">
        <v>500</v>
      </c>
      <c r="Q13" s="134">
        <v>0.5252570545334058</v>
      </c>
      <c r="R13" s="20"/>
    </row>
    <row r="14" spans="1:23" s="9" customFormat="1" ht="30" customHeight="1">
      <c r="A14" s="30" t="s">
        <v>5</v>
      </c>
      <c r="B14" s="66" t="s">
        <v>101</v>
      </c>
      <c r="C14" s="131">
        <v>23988</v>
      </c>
      <c r="D14" s="128"/>
      <c r="E14" s="121">
        <f t="shared" si="0"/>
        <v>0</v>
      </c>
      <c r="F14" s="128"/>
      <c r="G14" s="121">
        <f t="shared" si="1"/>
        <v>0</v>
      </c>
      <c r="H14" s="128"/>
      <c r="I14" s="121">
        <f t="shared" si="2"/>
        <v>0</v>
      </c>
      <c r="J14" s="131">
        <v>0</v>
      </c>
      <c r="K14" s="121">
        <f t="shared" si="3"/>
        <v>0</v>
      </c>
      <c r="L14" s="128"/>
      <c r="M14" s="121"/>
      <c r="N14" s="130">
        <v>14493.3</v>
      </c>
      <c r="O14" s="121">
        <f>SUM(N14*100/C14)</f>
        <v>60.41895947973987</v>
      </c>
      <c r="P14" s="127">
        <v>9</v>
      </c>
      <c r="Q14" s="134">
        <v>0</v>
      </c>
      <c r="R14" s="7"/>
      <c r="S14" s="2"/>
      <c r="T14" s="2"/>
      <c r="U14" s="2"/>
      <c r="V14" s="2"/>
      <c r="W14" s="2"/>
    </row>
    <row r="15" spans="1:18" ht="39.75" customHeight="1" thickBot="1">
      <c r="A15" s="135" t="s">
        <v>6</v>
      </c>
      <c r="B15" s="136" t="s">
        <v>99</v>
      </c>
      <c r="C15" s="137">
        <v>354011.9</v>
      </c>
      <c r="D15" s="138">
        <v>249038</v>
      </c>
      <c r="E15" s="139">
        <f t="shared" si="0"/>
        <v>70.34735273023307</v>
      </c>
      <c r="F15" s="140"/>
      <c r="G15" s="141">
        <f t="shared" si="1"/>
        <v>0</v>
      </c>
      <c r="H15" s="140"/>
      <c r="I15" s="141">
        <f t="shared" si="2"/>
        <v>0</v>
      </c>
      <c r="J15" s="137">
        <v>0</v>
      </c>
      <c r="K15" s="141">
        <f t="shared" si="3"/>
        <v>0</v>
      </c>
      <c r="L15" s="138">
        <v>-11255.599999999977</v>
      </c>
      <c r="M15" s="141">
        <f>SUM(L15*100/C15)</f>
        <v>-3.179441143080212</v>
      </c>
      <c r="N15" s="142">
        <v>279536.8</v>
      </c>
      <c r="O15" s="141">
        <f>SUM(N15*100/C15)</f>
        <v>78.96254334953147</v>
      </c>
      <c r="P15" s="143">
        <v>328</v>
      </c>
      <c r="Q15" s="144">
        <v>-1.625611747339815</v>
      </c>
      <c r="R15" s="7"/>
    </row>
    <row r="16" spans="1:18" ht="29.25" customHeight="1" thickBot="1">
      <c r="A16" s="145"/>
      <c r="B16" s="146" t="s">
        <v>22</v>
      </c>
      <c r="C16" s="147">
        <v>1623243.2000000002</v>
      </c>
      <c r="D16" s="147">
        <v>1099036.1</v>
      </c>
      <c r="E16" s="148">
        <v>68.62674253608418</v>
      </c>
      <c r="F16" s="147">
        <v>214600</v>
      </c>
      <c r="G16" s="149">
        <v>8.374875430484286</v>
      </c>
      <c r="H16" s="32">
        <v>10740</v>
      </c>
      <c r="I16" s="25">
        <v>0.44753474781566</v>
      </c>
      <c r="J16" s="32">
        <v>42485.5</v>
      </c>
      <c r="K16" s="25">
        <v>0.6625444642733707</v>
      </c>
      <c r="L16" s="32">
        <v>-11255.599999999977</v>
      </c>
      <c r="M16" s="122">
        <v>-0.6934019498741764</v>
      </c>
      <c r="N16" s="32">
        <v>2078961.1</v>
      </c>
      <c r="O16" s="25">
        <v>73.77159305479441</v>
      </c>
      <c r="P16" s="34">
        <v>1404</v>
      </c>
      <c r="Q16" s="76">
        <v>1.2535</v>
      </c>
      <c r="R16" s="10"/>
    </row>
    <row r="18" spans="2:17" s="11" customFormat="1" ht="16.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7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</sheetData>
  <sheetProtection/>
  <protectedRanges>
    <protectedRange sqref="H11" name="Range2_1_2_1_2_3"/>
    <protectedRange sqref="D9" name="Range2_1_2_1_3"/>
    <protectedRange sqref="F9" name="Range2_1_2_1_4"/>
    <protectedRange sqref="D11" name="Range2_1_2_1_2_9"/>
    <protectedRange sqref="F11" name="Range2_1_2_1_2_10"/>
    <protectedRange sqref="D12" name="Range2_1_2_1_2_11"/>
    <protectedRange sqref="F12" name="Range2_1_2_1_2_12"/>
    <protectedRange sqref="D13" name="Range2_1_2_1_2_13"/>
    <protectedRange sqref="F13" name="Range2_1_2_1_2_14"/>
    <protectedRange sqref="H13" name="Range2_1_2_1_2_15"/>
    <protectedRange sqref="D15" name="Range2_1_2_1_2_16"/>
  </protectedRanges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" right="0.2" top="0.3" bottom="0.1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J12">
      <selection activeCell="C17" sqref="C17:Q17"/>
    </sheetView>
  </sheetViews>
  <sheetFormatPr defaultColWidth="8.796875" defaultRowHeight="15"/>
  <cols>
    <col min="1" max="1" width="3.8984375" style="2" customWidth="1"/>
    <col min="2" max="2" width="20.5" style="2" customWidth="1"/>
    <col min="3" max="3" width="12.09765625" style="2" customWidth="1"/>
    <col min="4" max="4" width="10.09765625" style="2" customWidth="1"/>
    <col min="5" max="5" width="7.3984375" style="2" customWidth="1"/>
    <col min="6" max="6" width="10" style="2" customWidth="1"/>
    <col min="7" max="7" width="6.8984375" style="2" customWidth="1"/>
    <col min="8" max="8" width="6.09765625" style="2" customWidth="1"/>
    <col min="9" max="9" width="9.09765625" style="2" customWidth="1"/>
    <col min="10" max="10" width="9.69921875" style="2" customWidth="1"/>
    <col min="11" max="11" width="7.09765625" style="2" customWidth="1"/>
    <col min="12" max="12" width="8" style="2" customWidth="1"/>
    <col min="13" max="13" width="6" style="2" customWidth="1"/>
    <col min="14" max="14" width="10.69921875" style="2" customWidth="1"/>
    <col min="15" max="15" width="6.59765625" style="2" customWidth="1"/>
    <col min="16" max="16" width="5.8984375" style="2" customWidth="1"/>
    <col min="17" max="17" width="7.59765625" style="2" customWidth="1"/>
    <col min="18" max="18" width="11.1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258"/>
      <c r="K1" s="258"/>
      <c r="L1" s="258"/>
      <c r="M1" s="258"/>
      <c r="N1" s="258"/>
      <c r="O1" s="258"/>
      <c r="P1" s="258"/>
      <c r="Q1" s="3"/>
      <c r="R1" s="3"/>
    </row>
    <row r="2" spans="1:17" ht="59.25" customHeight="1">
      <c r="A2" s="259" t="s">
        <v>142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60"/>
      <c r="O3" s="260"/>
      <c r="P3" s="260"/>
      <c r="Q3" s="260"/>
    </row>
    <row r="4" spans="2:17" ht="17.25">
      <c r="B4" s="4"/>
      <c r="P4" s="2" t="s">
        <v>53</v>
      </c>
      <c r="Q4" s="8"/>
    </row>
    <row r="5" spans="1:17" ht="27.75" customHeight="1">
      <c r="A5" s="261" t="s">
        <v>20</v>
      </c>
      <c r="B5" s="262" t="s">
        <v>21</v>
      </c>
      <c r="C5" s="257" t="s">
        <v>42</v>
      </c>
      <c r="D5" s="255" t="s">
        <v>44</v>
      </c>
      <c r="E5" s="256" t="s">
        <v>45</v>
      </c>
      <c r="F5" s="255" t="s">
        <v>46</v>
      </c>
      <c r="G5" s="256" t="s">
        <v>45</v>
      </c>
      <c r="H5" s="255" t="s">
        <v>48</v>
      </c>
      <c r="I5" s="256" t="s">
        <v>45</v>
      </c>
      <c r="J5" s="257" t="s">
        <v>49</v>
      </c>
      <c r="K5" s="256" t="s">
        <v>45</v>
      </c>
      <c r="L5" s="257" t="s">
        <v>50</v>
      </c>
      <c r="M5" s="256" t="s">
        <v>45</v>
      </c>
      <c r="N5" s="255" t="s">
        <v>51</v>
      </c>
      <c r="O5" s="256" t="s">
        <v>45</v>
      </c>
      <c r="P5" s="257" t="s">
        <v>52</v>
      </c>
      <c r="Q5" s="256" t="s">
        <v>47</v>
      </c>
    </row>
    <row r="6" spans="1:17" ht="78" customHeight="1">
      <c r="A6" s="261"/>
      <c r="B6" s="262"/>
      <c r="C6" s="257"/>
      <c r="D6" s="255"/>
      <c r="E6" s="256"/>
      <c r="F6" s="255"/>
      <c r="G6" s="256"/>
      <c r="H6" s="255"/>
      <c r="I6" s="256"/>
      <c r="J6" s="257"/>
      <c r="K6" s="256"/>
      <c r="L6" s="257"/>
      <c r="M6" s="256"/>
      <c r="N6" s="255"/>
      <c r="O6" s="256"/>
      <c r="P6" s="257"/>
      <c r="Q6" s="256"/>
    </row>
    <row r="7" spans="1:17" ht="13.5" customHeight="1" hidden="1">
      <c r="A7" s="261"/>
      <c r="B7" s="262"/>
      <c r="C7" s="257"/>
      <c r="D7" s="255"/>
      <c r="E7" s="256"/>
      <c r="F7" s="255"/>
      <c r="G7" s="256"/>
      <c r="H7" s="255"/>
      <c r="I7" s="256"/>
      <c r="J7" s="257"/>
      <c r="K7" s="23"/>
      <c r="L7" s="257"/>
      <c r="M7" s="23"/>
      <c r="N7" s="255"/>
      <c r="O7" s="23"/>
      <c r="P7" s="257"/>
      <c r="Q7" s="23"/>
    </row>
    <row r="8" spans="1:18" s="6" customFormat="1" ht="14.25" customHeight="1" thickBot="1">
      <c r="A8" s="16">
        <v>1</v>
      </c>
      <c r="B8" s="16">
        <v>2</v>
      </c>
      <c r="C8" s="115">
        <v>3</v>
      </c>
      <c r="D8" s="115">
        <v>4</v>
      </c>
      <c r="E8" s="116">
        <v>5</v>
      </c>
      <c r="F8" s="115">
        <v>6</v>
      </c>
      <c r="G8" s="116">
        <v>7</v>
      </c>
      <c r="H8" s="115">
        <v>8</v>
      </c>
      <c r="I8" s="116">
        <v>9</v>
      </c>
      <c r="J8" s="115">
        <v>10</v>
      </c>
      <c r="K8" s="116">
        <v>11</v>
      </c>
      <c r="L8" s="115">
        <v>12</v>
      </c>
      <c r="M8" s="116">
        <v>13</v>
      </c>
      <c r="N8" s="115">
        <v>14</v>
      </c>
      <c r="O8" s="116">
        <v>15</v>
      </c>
      <c r="P8" s="117">
        <v>16</v>
      </c>
      <c r="Q8" s="116">
        <v>17</v>
      </c>
      <c r="R8" s="5"/>
    </row>
    <row r="9" spans="1:18" ht="49.5" customHeight="1">
      <c r="A9" s="39">
        <v>1</v>
      </c>
      <c r="B9" s="29" t="s">
        <v>75</v>
      </c>
      <c r="C9" s="133">
        <v>200189</v>
      </c>
      <c r="D9" s="132">
        <v>164970</v>
      </c>
      <c r="E9" s="121">
        <f aca="true" t="shared" si="0" ref="E9:E16">SUM(D9*100/C9)</f>
        <v>82.40712526662304</v>
      </c>
      <c r="F9" s="132">
        <v>26611</v>
      </c>
      <c r="G9" s="122">
        <f aca="true" t="shared" si="1" ref="G9:G16">SUM(F9*100/C9)</f>
        <v>13.292938173426112</v>
      </c>
      <c r="H9" s="125"/>
      <c r="I9" s="122">
        <f aca="true" t="shared" si="2" ref="I9:I16">SUM(H9*100/C9)</f>
        <v>0</v>
      </c>
      <c r="J9" s="132">
        <v>6188</v>
      </c>
      <c r="K9" s="122">
        <f aca="true" t="shared" si="3" ref="K9:K16">SUM(J9*100/C9)</f>
        <v>3.0910789304107618</v>
      </c>
      <c r="L9" s="125"/>
      <c r="M9" s="122">
        <f aca="true" t="shared" si="4" ref="M9:M16">SUM(L9*100/C9)</f>
        <v>0</v>
      </c>
      <c r="N9" s="132">
        <v>127285</v>
      </c>
      <c r="O9" s="122">
        <f aca="true" t="shared" si="5" ref="O9:O16">SUM(N9*100/C9)</f>
        <v>63.582414618185815</v>
      </c>
      <c r="P9" s="127">
        <v>176</v>
      </c>
      <c r="Q9" s="231">
        <v>0.3680016499414635</v>
      </c>
      <c r="R9" s="20"/>
    </row>
    <row r="10" spans="1:23" s="9" customFormat="1" ht="63" customHeight="1" thickBot="1">
      <c r="A10" s="40">
        <v>2</v>
      </c>
      <c r="B10" s="29" t="s">
        <v>80</v>
      </c>
      <c r="C10" s="150">
        <v>123108.2</v>
      </c>
      <c r="D10" s="132">
        <v>94779.5</v>
      </c>
      <c r="E10" s="121">
        <f>SUM(D10*100/C10)</f>
        <v>76.98877897654259</v>
      </c>
      <c r="F10" s="132">
        <v>10809.9</v>
      </c>
      <c r="G10" s="122">
        <f>SUM(F10*100/C10)</f>
        <v>8.780812326067638</v>
      </c>
      <c r="H10" s="125"/>
      <c r="I10" s="122">
        <f>SUM(H10*100/C10)</f>
        <v>0</v>
      </c>
      <c r="J10" s="132">
        <v>11745.4</v>
      </c>
      <c r="K10" s="122">
        <f>SUM(J10*100/C10)</f>
        <v>9.540712966317434</v>
      </c>
      <c r="L10" s="125"/>
      <c r="M10" s="122">
        <f t="shared" si="4"/>
        <v>0</v>
      </c>
      <c r="N10" s="132">
        <v>80465</v>
      </c>
      <c r="O10" s="122">
        <f>SUM(N10*100/C10)</f>
        <v>65.36120258439324</v>
      </c>
      <c r="P10" s="127">
        <v>89</v>
      </c>
      <c r="Q10" s="231">
        <v>11.415658698494001</v>
      </c>
      <c r="R10" s="43"/>
      <c r="S10" s="2"/>
      <c r="T10" s="2"/>
      <c r="U10" s="2"/>
      <c r="V10" s="2"/>
      <c r="W10" s="2"/>
    </row>
    <row r="11" spans="1:18" ht="57" customHeight="1">
      <c r="A11" s="39">
        <v>3</v>
      </c>
      <c r="B11" s="29" t="s">
        <v>79</v>
      </c>
      <c r="C11" s="151">
        <v>107557.1</v>
      </c>
      <c r="D11" s="132">
        <v>85748.3</v>
      </c>
      <c r="E11" s="121">
        <f>SUM(D11*100/C11)</f>
        <v>79.72351430077605</v>
      </c>
      <c r="F11" s="132">
        <v>12749.1</v>
      </c>
      <c r="G11" s="122">
        <f>SUM(F11*100/C11)</f>
        <v>11.853331858147904</v>
      </c>
      <c r="H11" s="125"/>
      <c r="I11" s="122">
        <f>SUM(H11*100/C11)</f>
        <v>0</v>
      </c>
      <c r="J11" s="132">
        <v>82.9</v>
      </c>
      <c r="K11" s="122">
        <f>SUM(J11*100/C11)</f>
        <v>0.07707533951733544</v>
      </c>
      <c r="L11" s="126"/>
      <c r="M11" s="122">
        <f t="shared" si="4"/>
        <v>0</v>
      </c>
      <c r="N11" s="132">
        <v>83316.1</v>
      </c>
      <c r="O11" s="122">
        <f>SUM(N11*100/C11)</f>
        <v>77.46220379686697</v>
      </c>
      <c r="P11" s="152">
        <v>116</v>
      </c>
      <c r="Q11" s="231">
        <v>0.022990577745730868</v>
      </c>
      <c r="R11" s="7"/>
    </row>
    <row r="12" spans="1:18" s="15" customFormat="1" ht="70.5" customHeight="1" thickBot="1">
      <c r="A12" s="40">
        <v>4</v>
      </c>
      <c r="B12" s="29" t="s">
        <v>76</v>
      </c>
      <c r="C12" s="150">
        <v>285025.3</v>
      </c>
      <c r="D12" s="132">
        <v>235710.2</v>
      </c>
      <c r="E12" s="121">
        <f t="shared" si="0"/>
        <v>82.6979920729844</v>
      </c>
      <c r="F12" s="132">
        <v>41177.1</v>
      </c>
      <c r="G12" s="121">
        <f t="shared" si="1"/>
        <v>14.44682279081892</v>
      </c>
      <c r="H12" s="128"/>
      <c r="I12" s="121">
        <f t="shared" si="2"/>
        <v>0</v>
      </c>
      <c r="J12" s="132">
        <v>346.3</v>
      </c>
      <c r="K12" s="121">
        <f t="shared" si="3"/>
        <v>0.12149798631910923</v>
      </c>
      <c r="L12" s="129"/>
      <c r="M12" s="122">
        <f t="shared" si="4"/>
        <v>0</v>
      </c>
      <c r="N12" s="132">
        <v>244507.2</v>
      </c>
      <c r="O12" s="121">
        <f t="shared" si="5"/>
        <v>85.78438475461653</v>
      </c>
      <c r="P12" s="127">
        <v>221</v>
      </c>
      <c r="Q12" s="231">
        <v>0.05616761076802679</v>
      </c>
      <c r="R12" s="35"/>
    </row>
    <row r="13" spans="1:23" s="9" customFormat="1" ht="30" customHeight="1">
      <c r="A13" s="39">
        <v>5</v>
      </c>
      <c r="B13" s="29" t="s">
        <v>82</v>
      </c>
      <c r="C13" s="151">
        <v>101583</v>
      </c>
      <c r="D13" s="132">
        <v>99173</v>
      </c>
      <c r="E13" s="121">
        <f>SUM(D13*100/C13)</f>
        <v>97.62755579181555</v>
      </c>
      <c r="F13" s="132">
        <v>14826</v>
      </c>
      <c r="G13" s="122">
        <f>SUM(F13*100/C13)</f>
        <v>14.59496175541183</v>
      </c>
      <c r="H13" s="125"/>
      <c r="I13" s="122"/>
      <c r="J13" s="132">
        <v>14826</v>
      </c>
      <c r="K13" s="122">
        <f>SUM(J13*100/C13)</f>
        <v>14.59496175541183</v>
      </c>
      <c r="L13" s="125"/>
      <c r="M13" s="122">
        <f t="shared" si="4"/>
        <v>0</v>
      </c>
      <c r="N13" s="132">
        <v>162884.8</v>
      </c>
      <c r="O13" s="122">
        <f>SUM(N13*100/C13)</f>
        <v>160.34651467273065</v>
      </c>
      <c r="P13" s="127">
        <v>65</v>
      </c>
      <c r="Q13" s="231">
        <v>12.778522842062076</v>
      </c>
      <c r="R13" s="7"/>
      <c r="S13" s="2"/>
      <c r="T13" s="2"/>
      <c r="U13" s="2"/>
      <c r="V13" s="2"/>
      <c r="W13" s="2"/>
    </row>
    <row r="14" spans="1:18" ht="45.75" customHeight="1" thickBot="1">
      <c r="A14" s="40">
        <v>6</v>
      </c>
      <c r="B14" s="29" t="s">
        <v>77</v>
      </c>
      <c r="C14" s="150">
        <v>255492</v>
      </c>
      <c r="D14" s="132">
        <v>192739</v>
      </c>
      <c r="E14" s="121">
        <f t="shared" si="0"/>
        <v>75.43836989025097</v>
      </c>
      <c r="F14" s="132">
        <v>44888</v>
      </c>
      <c r="G14" s="122">
        <f t="shared" si="1"/>
        <v>17.56923895855839</v>
      </c>
      <c r="H14" s="125"/>
      <c r="I14" s="122">
        <f t="shared" si="2"/>
        <v>0</v>
      </c>
      <c r="J14" s="132">
        <v>3148</v>
      </c>
      <c r="K14" s="122">
        <f t="shared" si="3"/>
        <v>1.232132512955396</v>
      </c>
      <c r="L14" s="126"/>
      <c r="M14" s="122">
        <f t="shared" si="4"/>
        <v>0</v>
      </c>
      <c r="N14" s="132">
        <v>197373</v>
      </c>
      <c r="O14" s="122">
        <f t="shared" si="5"/>
        <v>77.25212531116433</v>
      </c>
      <c r="P14" s="127">
        <v>251</v>
      </c>
      <c r="Q14" s="231">
        <v>0.5358945506605904</v>
      </c>
      <c r="R14" s="7"/>
    </row>
    <row r="15" spans="1:18" ht="42.75" customHeight="1">
      <c r="A15" s="39">
        <v>7</v>
      </c>
      <c r="B15" s="29" t="s">
        <v>78</v>
      </c>
      <c r="C15" s="151">
        <v>63866</v>
      </c>
      <c r="D15" s="132">
        <v>58463</v>
      </c>
      <c r="E15" s="121">
        <f t="shared" si="0"/>
        <v>91.54009958350296</v>
      </c>
      <c r="F15" s="132">
        <v>4132</v>
      </c>
      <c r="G15" s="122">
        <f t="shared" si="1"/>
        <v>6.469796135659036</v>
      </c>
      <c r="H15" s="132">
        <v>235</v>
      </c>
      <c r="I15" s="122">
        <f t="shared" si="2"/>
        <v>0.36795791187799454</v>
      </c>
      <c r="J15" s="132">
        <v>586</v>
      </c>
      <c r="K15" s="122">
        <f t="shared" si="3"/>
        <v>0.9175461121723609</v>
      </c>
      <c r="L15" s="132">
        <v>0</v>
      </c>
      <c r="M15" s="122">
        <f t="shared" si="4"/>
        <v>0</v>
      </c>
      <c r="N15" s="132">
        <v>47422</v>
      </c>
      <c r="O15" s="122">
        <f t="shared" si="5"/>
        <v>74.25234083863089</v>
      </c>
      <c r="P15" s="127">
        <v>90</v>
      </c>
      <c r="Q15" s="231">
        <v>0.1667347168141719</v>
      </c>
      <c r="R15" s="7"/>
    </row>
    <row r="16" spans="1:23" s="9" customFormat="1" ht="30" customHeight="1">
      <c r="A16" s="40">
        <v>8</v>
      </c>
      <c r="B16" s="29" t="s">
        <v>81</v>
      </c>
      <c r="C16" s="151">
        <v>85269</v>
      </c>
      <c r="D16" s="132">
        <v>71430</v>
      </c>
      <c r="E16" s="121">
        <f t="shared" si="0"/>
        <v>83.77018611687717</v>
      </c>
      <c r="F16" s="132">
        <v>13839</v>
      </c>
      <c r="G16" s="122">
        <f t="shared" si="1"/>
        <v>16.229813883122823</v>
      </c>
      <c r="H16" s="125"/>
      <c r="I16" s="122">
        <f t="shared" si="2"/>
        <v>0</v>
      </c>
      <c r="J16" s="132">
        <v>6432</v>
      </c>
      <c r="K16" s="122">
        <f t="shared" si="3"/>
        <v>7.543186855715442</v>
      </c>
      <c r="L16" s="125"/>
      <c r="M16" s="122">
        <f t="shared" si="4"/>
        <v>0</v>
      </c>
      <c r="N16" s="132">
        <v>66372</v>
      </c>
      <c r="O16" s="122">
        <f t="shared" si="5"/>
        <v>77.83837033388453</v>
      </c>
      <c r="P16" s="127">
        <v>87</v>
      </c>
      <c r="Q16" s="231">
        <v>7.985895557597278</v>
      </c>
      <c r="R16" s="7"/>
      <c r="S16" s="2"/>
      <c r="T16" s="2"/>
      <c r="U16" s="2"/>
      <c r="V16" s="2"/>
      <c r="W16" s="2"/>
    </row>
    <row r="17" spans="1:18" ht="29.25" customHeight="1">
      <c r="A17" s="17"/>
      <c r="B17" s="31" t="s">
        <v>22</v>
      </c>
      <c r="C17" s="153">
        <v>1222089.6</v>
      </c>
      <c r="D17" s="153">
        <v>1003013</v>
      </c>
      <c r="E17" s="121">
        <v>81.34536238596374</v>
      </c>
      <c r="F17" s="153">
        <v>169032.1</v>
      </c>
      <c r="G17" s="122">
        <v>8.598222278865697</v>
      </c>
      <c r="H17" s="153">
        <v>235</v>
      </c>
      <c r="I17" s="122">
        <v>0.019229359287567784</v>
      </c>
      <c r="J17" s="153">
        <f>SUM(J9:J16)</f>
        <v>43354.600000000006</v>
      </c>
      <c r="K17" s="122">
        <v>1.5292062739493242</v>
      </c>
      <c r="L17" s="153">
        <v>0</v>
      </c>
      <c r="M17" s="122">
        <v>0.14252885767654935</v>
      </c>
      <c r="N17" s="153">
        <v>1009625.1000000001</v>
      </c>
      <c r="O17" s="122">
        <v>71.08786505068647</v>
      </c>
      <c r="P17" s="154">
        <v>1095</v>
      </c>
      <c r="Q17" s="155">
        <v>4.166</v>
      </c>
      <c r="R17" s="10"/>
    </row>
    <row r="19" spans="2:17" s="11" customFormat="1" ht="16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7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</sheetData>
  <sheetProtection/>
  <protectedRanges>
    <protectedRange sqref="D10" name="Range2_1_2_1_2_1"/>
    <protectedRange sqref="F10" name="Range2_1_2_1_2_2"/>
    <protectedRange sqref="D9" name="Range2_1_2_1"/>
    <protectedRange sqref="F9" name="Range2_1_2_1_3"/>
    <protectedRange sqref="D11" name="Range2_1_2_1_2_11"/>
    <protectedRange sqref="F11" name="Range2_1_2_1_2_15"/>
    <protectedRange sqref="D12" name="Range2_1_2_1_2_19"/>
    <protectedRange sqref="F12" name="Range2_1_2_1_2_20"/>
    <protectedRange sqref="D13" name="Range2_1_2_1_2_21"/>
    <protectedRange sqref="D14" name="Range2_1_2_1_2_23"/>
    <protectedRange sqref="F14" name="Range2_1_2_1_2_24"/>
    <protectedRange sqref="D15" name="Range2_1_2_1_2_25"/>
    <protectedRange sqref="F15" name="Range2_1_2_1_2_26"/>
    <protectedRange sqref="H15" name="Range2_1_2_1_2_27"/>
    <protectedRange sqref="D16" name="Range2_1_2_1_2_28"/>
    <protectedRange sqref="F16" name="Range2_1_2_1_2_29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3" bottom="0.2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7">
      <selection activeCell="D4" sqref="D4"/>
    </sheetView>
  </sheetViews>
  <sheetFormatPr defaultColWidth="8.796875" defaultRowHeight="15"/>
  <cols>
    <col min="1" max="1" width="2.8984375" style="2" customWidth="1"/>
    <col min="2" max="2" width="20.19921875" style="2" customWidth="1"/>
    <col min="3" max="3" width="10.19921875" style="2" customWidth="1"/>
    <col min="4" max="4" width="10.09765625" style="2" customWidth="1"/>
    <col min="5" max="5" width="6.8984375" style="2" customWidth="1"/>
    <col min="6" max="6" width="9.3984375" style="2" customWidth="1"/>
    <col min="7" max="7" width="6.59765625" style="2" customWidth="1"/>
    <col min="8" max="8" width="7.8984375" style="2" customWidth="1"/>
    <col min="9" max="9" width="5.19921875" style="2" customWidth="1"/>
    <col min="10" max="10" width="7.59765625" style="2" customWidth="1"/>
    <col min="11" max="11" width="5.59765625" style="2" customWidth="1"/>
    <col min="12" max="12" width="9.19921875" style="2" customWidth="1"/>
    <col min="13" max="13" width="5.59765625" style="2" customWidth="1"/>
    <col min="14" max="14" width="11" style="2" customWidth="1"/>
    <col min="15" max="15" width="6.59765625" style="2" customWidth="1"/>
    <col min="16" max="16" width="8" style="2" customWidth="1"/>
    <col min="17" max="17" width="5.3984375" style="2" customWidth="1"/>
    <col min="18" max="18" width="26.1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258"/>
      <c r="K1" s="258"/>
      <c r="L1" s="258"/>
      <c r="M1" s="258"/>
      <c r="N1" s="258"/>
      <c r="O1" s="258"/>
      <c r="P1" s="258"/>
      <c r="Q1" s="3"/>
      <c r="R1" s="3"/>
    </row>
    <row r="2" spans="1:17" ht="59.25" customHeight="1">
      <c r="A2" s="259" t="s">
        <v>147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60"/>
      <c r="O3" s="260"/>
      <c r="P3" s="260"/>
      <c r="Q3" s="260"/>
    </row>
    <row r="4" spans="2:17" ht="17.25">
      <c r="B4" s="4"/>
      <c r="P4" s="2" t="s">
        <v>53</v>
      </c>
      <c r="Q4" s="8"/>
    </row>
    <row r="5" spans="1:17" ht="27.75" customHeight="1">
      <c r="A5" s="261" t="s">
        <v>20</v>
      </c>
      <c r="B5" s="262" t="s">
        <v>21</v>
      </c>
      <c r="C5" s="257" t="s">
        <v>42</v>
      </c>
      <c r="D5" s="255" t="s">
        <v>44</v>
      </c>
      <c r="E5" s="256" t="s">
        <v>45</v>
      </c>
      <c r="F5" s="255" t="s">
        <v>46</v>
      </c>
      <c r="G5" s="256" t="s">
        <v>45</v>
      </c>
      <c r="H5" s="255" t="s">
        <v>48</v>
      </c>
      <c r="I5" s="256" t="s">
        <v>45</v>
      </c>
      <c r="J5" s="257" t="s">
        <v>49</v>
      </c>
      <c r="K5" s="256" t="s">
        <v>45</v>
      </c>
      <c r="L5" s="257" t="s">
        <v>50</v>
      </c>
      <c r="M5" s="256" t="s">
        <v>45</v>
      </c>
      <c r="N5" s="255" t="s">
        <v>51</v>
      </c>
      <c r="O5" s="256" t="s">
        <v>45</v>
      </c>
      <c r="P5" s="257" t="s">
        <v>52</v>
      </c>
      <c r="Q5" s="256" t="s">
        <v>47</v>
      </c>
    </row>
    <row r="6" spans="1:17" ht="78" customHeight="1">
      <c r="A6" s="261"/>
      <c r="B6" s="262"/>
      <c r="C6" s="257"/>
      <c r="D6" s="255"/>
      <c r="E6" s="256"/>
      <c r="F6" s="255"/>
      <c r="G6" s="256"/>
      <c r="H6" s="255"/>
      <c r="I6" s="256"/>
      <c r="J6" s="257"/>
      <c r="K6" s="256"/>
      <c r="L6" s="257"/>
      <c r="M6" s="256"/>
      <c r="N6" s="255"/>
      <c r="O6" s="256"/>
      <c r="P6" s="257"/>
      <c r="Q6" s="256"/>
    </row>
    <row r="7" spans="1:17" ht="13.5" customHeight="1" hidden="1">
      <c r="A7" s="261"/>
      <c r="B7" s="262"/>
      <c r="C7" s="257"/>
      <c r="D7" s="255"/>
      <c r="E7" s="256"/>
      <c r="F7" s="255"/>
      <c r="G7" s="256"/>
      <c r="H7" s="255"/>
      <c r="I7" s="256"/>
      <c r="J7" s="257"/>
      <c r="K7" s="23"/>
      <c r="L7" s="257"/>
      <c r="M7" s="23"/>
      <c r="N7" s="255"/>
      <c r="O7" s="23"/>
      <c r="P7" s="257"/>
      <c r="Q7" s="23"/>
    </row>
    <row r="8" spans="1:18" s="6" customFormat="1" ht="14.25" customHeight="1" thickBot="1">
      <c r="A8" s="16">
        <v>1</v>
      </c>
      <c r="B8" s="16">
        <v>2</v>
      </c>
      <c r="C8" s="16">
        <v>3</v>
      </c>
      <c r="D8" s="16">
        <v>4</v>
      </c>
      <c r="E8" s="21">
        <v>5</v>
      </c>
      <c r="F8" s="16">
        <v>6</v>
      </c>
      <c r="G8" s="21">
        <v>7</v>
      </c>
      <c r="H8" s="16">
        <v>8</v>
      </c>
      <c r="I8" s="21">
        <v>9</v>
      </c>
      <c r="J8" s="16">
        <v>10</v>
      </c>
      <c r="K8" s="21">
        <v>11</v>
      </c>
      <c r="L8" s="16">
        <v>12</v>
      </c>
      <c r="M8" s="21">
        <v>13</v>
      </c>
      <c r="N8" s="16">
        <v>14</v>
      </c>
      <c r="O8" s="21">
        <v>15</v>
      </c>
      <c r="P8" s="19">
        <v>16</v>
      </c>
      <c r="Q8" s="21">
        <v>17</v>
      </c>
      <c r="R8" s="5"/>
    </row>
    <row r="9" spans="1:18" ht="30" customHeight="1" thickBot="1">
      <c r="A9" s="30" t="s">
        <v>0</v>
      </c>
      <c r="B9" s="29" t="s">
        <v>108</v>
      </c>
      <c r="C9" s="219">
        <v>921968.8</v>
      </c>
      <c r="D9" s="205">
        <v>578424.8</v>
      </c>
      <c r="E9" s="25">
        <f aca="true" t="shared" si="0" ref="E9:E20">SUM(D9*100/C9)</f>
        <v>62.738001546256235</v>
      </c>
      <c r="F9" s="205">
        <v>290906</v>
      </c>
      <c r="G9" s="25">
        <f aca="true" t="shared" si="1" ref="G9:G22">SUM(F9*100/C9)</f>
        <v>31.55269462480726</v>
      </c>
      <c r="H9" s="205">
        <v>10498.5</v>
      </c>
      <c r="I9" s="25">
        <f>SUM(H9*100/C9)</f>
        <v>1.1387044767675434</v>
      </c>
      <c r="J9" s="206">
        <v>64554.5</v>
      </c>
      <c r="K9" s="25">
        <f aca="true" t="shared" si="2" ref="K9:K22">SUM(J9*100/C9)</f>
        <v>7.001809605704661</v>
      </c>
      <c r="L9" s="210"/>
      <c r="M9" s="25">
        <f>SUM(L9*100/C9)</f>
        <v>0</v>
      </c>
      <c r="N9" s="211">
        <v>604565.8</v>
      </c>
      <c r="O9" s="25">
        <f aca="true" t="shared" si="3" ref="O9:O22">SUM(N9*100/C9)</f>
        <v>65.57334695056926</v>
      </c>
      <c r="P9" s="208">
        <v>531</v>
      </c>
      <c r="Q9" s="218">
        <v>0.9919034590425325</v>
      </c>
      <c r="R9" s="20"/>
    </row>
    <row r="10" spans="1:18" ht="47.25" customHeight="1" thickBot="1">
      <c r="A10" s="30" t="s">
        <v>1</v>
      </c>
      <c r="B10" s="29" t="s">
        <v>109</v>
      </c>
      <c r="C10" s="219">
        <v>55749.3</v>
      </c>
      <c r="D10" s="212">
        <v>53557.8</v>
      </c>
      <c r="E10" s="25">
        <f t="shared" si="0"/>
        <v>96.06900893822882</v>
      </c>
      <c r="F10" s="212">
        <v>2191.5</v>
      </c>
      <c r="G10" s="25">
        <f t="shared" si="1"/>
        <v>3.930991061771179</v>
      </c>
      <c r="H10" s="213"/>
      <c r="I10" s="25">
        <f>SUM(H10*100/C10)</f>
        <v>0</v>
      </c>
      <c r="J10" s="210"/>
      <c r="K10" s="25">
        <f t="shared" si="2"/>
        <v>0</v>
      </c>
      <c r="L10" s="214">
        <v>1857.8</v>
      </c>
      <c r="M10" s="25">
        <f>SUM(L10*100/C10)</f>
        <v>3.3324185236406554</v>
      </c>
      <c r="N10" s="215">
        <v>46135.1</v>
      </c>
      <c r="O10" s="25">
        <f t="shared" si="3"/>
        <v>82.75458167187749</v>
      </c>
      <c r="P10" s="208">
        <v>46</v>
      </c>
      <c r="Q10" s="218">
        <v>-1.5363819767458688</v>
      </c>
      <c r="R10" s="7"/>
    </row>
    <row r="11" spans="1:18" s="69" customFormat="1" ht="53.25" customHeight="1" thickBot="1">
      <c r="A11" s="30" t="s">
        <v>2</v>
      </c>
      <c r="B11" s="68" t="s">
        <v>110</v>
      </c>
      <c r="C11" s="219">
        <v>53681.4</v>
      </c>
      <c r="D11" s="212">
        <v>44040</v>
      </c>
      <c r="E11" s="25">
        <f t="shared" si="0"/>
        <v>82.039589131431</v>
      </c>
      <c r="F11" s="212">
        <v>3001</v>
      </c>
      <c r="G11" s="25">
        <f t="shared" si="1"/>
        <v>5.590390712611817</v>
      </c>
      <c r="H11" s="24"/>
      <c r="I11" s="25">
        <f>SUM(H11*100/C11)</f>
        <v>0</v>
      </c>
      <c r="J11" s="210"/>
      <c r="K11" s="25">
        <f t="shared" si="2"/>
        <v>0</v>
      </c>
      <c r="L11" s="214">
        <v>104</v>
      </c>
      <c r="M11" s="25">
        <f>SUM(L11*100/C11)</f>
        <v>0.19373563282626757</v>
      </c>
      <c r="N11" s="215">
        <v>39236.7</v>
      </c>
      <c r="O11" s="25">
        <f t="shared" si="3"/>
        <v>73.09179715879242</v>
      </c>
      <c r="P11" s="208">
        <v>40</v>
      </c>
      <c r="Q11" s="218">
        <v>-0.07119106415238995</v>
      </c>
      <c r="R11" s="7"/>
    </row>
    <row r="12" spans="1:23" s="53" customFormat="1" ht="63.75" customHeight="1" thickBot="1">
      <c r="A12" s="30" t="s">
        <v>3</v>
      </c>
      <c r="B12" s="29" t="s">
        <v>113</v>
      </c>
      <c r="C12" s="219">
        <v>210739.69999999998</v>
      </c>
      <c r="D12" s="212">
        <v>171420.8</v>
      </c>
      <c r="E12" s="25">
        <f>SUM(D12*100/C12)</f>
        <v>81.34243334312426</v>
      </c>
      <c r="F12" s="212">
        <v>10435.8</v>
      </c>
      <c r="G12" s="25">
        <f>SUM(F12*100/C12)</f>
        <v>4.951985791001885</v>
      </c>
      <c r="H12" s="24"/>
      <c r="I12" s="25">
        <f>SUM(H12*100/C12)</f>
        <v>0</v>
      </c>
      <c r="J12" s="214">
        <v>15214.7</v>
      </c>
      <c r="K12" s="25">
        <f>SUM(J12*100/C12)</f>
        <v>7.2196648282217355</v>
      </c>
      <c r="L12" s="24"/>
      <c r="M12" s="25">
        <f>SUM(L12*100/C12)</f>
        <v>0</v>
      </c>
      <c r="N12" s="215">
        <v>142091.7</v>
      </c>
      <c r="O12" s="25">
        <f>SUM(N12*100/C12)</f>
        <v>67.42521698569374</v>
      </c>
      <c r="P12" s="208">
        <v>127</v>
      </c>
      <c r="Q12" s="218">
        <v>8.115056326481849</v>
      </c>
      <c r="R12" s="51"/>
      <c r="S12" s="52"/>
      <c r="T12" s="52"/>
      <c r="U12" s="52"/>
      <c r="V12" s="52"/>
      <c r="W12" s="52"/>
    </row>
    <row r="13" spans="1:18" ht="53.25" customHeight="1" thickBot="1">
      <c r="A13" s="30" t="s">
        <v>4</v>
      </c>
      <c r="B13" s="29" t="s">
        <v>111</v>
      </c>
      <c r="C13" s="219">
        <v>122438</v>
      </c>
      <c r="D13" s="212">
        <v>110265.7</v>
      </c>
      <c r="E13" s="25">
        <f t="shared" si="0"/>
        <v>90.0583969029223</v>
      </c>
      <c r="F13" s="212">
        <v>11692.3</v>
      </c>
      <c r="G13" s="25">
        <f t="shared" si="1"/>
        <v>9.549567944592365</v>
      </c>
      <c r="H13" s="24"/>
      <c r="I13" s="25">
        <f>SUM(H13*100/C13)</f>
        <v>0</v>
      </c>
      <c r="J13" s="214">
        <v>3273.6</v>
      </c>
      <c r="K13" s="25">
        <f t="shared" si="2"/>
        <v>2.6736797399500154</v>
      </c>
      <c r="L13" s="24"/>
      <c r="M13" s="25">
        <f>SUM(L13*100/C13)</f>
        <v>0</v>
      </c>
      <c r="N13" s="215">
        <v>89548.8</v>
      </c>
      <c r="O13" s="25">
        <f t="shared" si="3"/>
        <v>73.13807804766495</v>
      </c>
      <c r="P13" s="208">
        <v>91</v>
      </c>
      <c r="Q13" s="218">
        <v>1.3501831260104926</v>
      </c>
      <c r="R13" s="7"/>
    </row>
    <row r="14" spans="1:18" ht="45" customHeight="1" thickBot="1">
      <c r="A14" s="30" t="s">
        <v>5</v>
      </c>
      <c r="B14" s="29" t="s">
        <v>112</v>
      </c>
      <c r="C14" s="219">
        <v>123971</v>
      </c>
      <c r="D14" s="212">
        <v>107225</v>
      </c>
      <c r="E14" s="25">
        <f t="shared" si="0"/>
        <v>86.49200216179591</v>
      </c>
      <c r="F14" s="212">
        <v>2991.6</v>
      </c>
      <c r="G14" s="25">
        <f t="shared" si="1"/>
        <v>2.413145009720015</v>
      </c>
      <c r="H14" s="24"/>
      <c r="I14" s="25">
        <f aca="true" t="shared" si="4" ref="I14:I22">SUM(H14*100/C14)</f>
        <v>0</v>
      </c>
      <c r="J14" s="214">
        <v>2173.8</v>
      </c>
      <c r="K14" s="25">
        <f t="shared" si="2"/>
        <v>1.7534746029313308</v>
      </c>
      <c r="L14" s="24"/>
      <c r="M14" s="25">
        <f aca="true" t="shared" si="5" ref="M14:M22">SUM(L14*100/C14)</f>
        <v>0</v>
      </c>
      <c r="N14" s="215">
        <v>88964.3</v>
      </c>
      <c r="O14" s="25">
        <f t="shared" si="3"/>
        <v>71.76218631776787</v>
      </c>
      <c r="P14" s="208">
        <v>88</v>
      </c>
      <c r="Q14" s="218">
        <v>2.7988486841046436</v>
      </c>
      <c r="R14" s="7"/>
    </row>
    <row r="15" spans="1:18" ht="44.25" customHeight="1" thickBot="1">
      <c r="A15" s="30" t="s">
        <v>6</v>
      </c>
      <c r="B15" s="29" t="s">
        <v>114</v>
      </c>
      <c r="C15" s="219">
        <v>104395.5</v>
      </c>
      <c r="D15" s="212">
        <v>84426.7</v>
      </c>
      <c r="E15" s="25">
        <f t="shared" si="0"/>
        <v>80.87197245091981</v>
      </c>
      <c r="F15" s="212">
        <v>3713</v>
      </c>
      <c r="G15" s="25">
        <f t="shared" si="1"/>
        <v>3.5566667145614512</v>
      </c>
      <c r="H15" s="24"/>
      <c r="I15" s="25">
        <f t="shared" si="4"/>
        <v>0</v>
      </c>
      <c r="J15" s="216">
        <v>5244.3</v>
      </c>
      <c r="K15" s="25">
        <f t="shared" si="2"/>
        <v>5.023492391913445</v>
      </c>
      <c r="L15" s="24"/>
      <c r="M15" s="25">
        <f t="shared" si="5"/>
        <v>0</v>
      </c>
      <c r="N15" s="215">
        <v>67760</v>
      </c>
      <c r="O15" s="25">
        <f t="shared" si="3"/>
        <v>64.90701227543333</v>
      </c>
      <c r="P15" s="208">
        <v>78</v>
      </c>
      <c r="Q15" s="218">
        <v>2.2725189782829553</v>
      </c>
      <c r="R15" s="7"/>
    </row>
    <row r="16" spans="1:18" s="52" customFormat="1" ht="30" customHeight="1" thickBot="1">
      <c r="A16" s="30" t="s">
        <v>7</v>
      </c>
      <c r="B16" s="29" t="s">
        <v>115</v>
      </c>
      <c r="C16" s="219">
        <v>293452.30000000005</v>
      </c>
      <c r="D16" s="212">
        <v>201112.7</v>
      </c>
      <c r="E16" s="25">
        <f t="shared" si="0"/>
        <v>68.53335277999183</v>
      </c>
      <c r="F16" s="212">
        <v>51663.7</v>
      </c>
      <c r="G16" s="25">
        <f t="shared" si="1"/>
        <v>17.60548477554955</v>
      </c>
      <c r="H16" s="212">
        <v>1870</v>
      </c>
      <c r="I16" s="25">
        <f>SUM(H16*100/C16)</f>
        <v>0.6372415551011186</v>
      </c>
      <c r="J16" s="214">
        <v>224.6</v>
      </c>
      <c r="K16" s="25">
        <f t="shared" si="2"/>
        <v>0.07653714078915039</v>
      </c>
      <c r="L16" s="24"/>
      <c r="M16" s="25">
        <f t="shared" si="5"/>
        <v>0</v>
      </c>
      <c r="N16" s="215">
        <v>199250.9</v>
      </c>
      <c r="O16" s="25">
        <f t="shared" si="3"/>
        <v>67.89890554614837</v>
      </c>
      <c r="P16" s="208">
        <v>182</v>
      </c>
      <c r="Q16" s="218">
        <v>0.03306591312895625</v>
      </c>
      <c r="R16" s="51"/>
    </row>
    <row r="17" spans="1:18" s="52" customFormat="1" ht="32.25" customHeight="1" thickBot="1">
      <c r="A17" s="30" t="s">
        <v>8</v>
      </c>
      <c r="B17" s="66" t="s">
        <v>116</v>
      </c>
      <c r="C17" s="219">
        <v>185415.5</v>
      </c>
      <c r="D17" s="212">
        <v>144441.7</v>
      </c>
      <c r="E17" s="25">
        <f t="shared" si="0"/>
        <v>77.90163174060422</v>
      </c>
      <c r="F17" s="212">
        <v>27402.3</v>
      </c>
      <c r="G17" s="25">
        <f t="shared" si="1"/>
        <v>14.778861529915245</v>
      </c>
      <c r="H17" s="212">
        <v>2612.3</v>
      </c>
      <c r="I17" s="25">
        <f>SUM(H17*100/C17)</f>
        <v>1.4088897638007611</v>
      </c>
      <c r="J17" s="214">
        <v>3411.5</v>
      </c>
      <c r="K17" s="25">
        <f t="shared" si="2"/>
        <v>1.8399216893948995</v>
      </c>
      <c r="L17" s="24"/>
      <c r="M17" s="25">
        <f t="shared" si="5"/>
        <v>0</v>
      </c>
      <c r="N17" s="215">
        <v>141610.5</v>
      </c>
      <c r="O17" s="25">
        <f t="shared" si="3"/>
        <v>76.37468280699294</v>
      </c>
      <c r="P17" s="208">
        <v>148</v>
      </c>
      <c r="Q17" s="218">
        <v>1.2257473411899973</v>
      </c>
      <c r="R17" s="51"/>
    </row>
    <row r="18" spans="1:18" ht="45.75" customHeight="1" thickBot="1">
      <c r="A18" s="30" t="s">
        <v>9</v>
      </c>
      <c r="B18" s="66" t="s">
        <v>117</v>
      </c>
      <c r="C18" s="219">
        <v>237266.69999999998</v>
      </c>
      <c r="D18" s="212">
        <v>181095.4</v>
      </c>
      <c r="E18" s="25">
        <f t="shared" si="0"/>
        <v>76.32567064826206</v>
      </c>
      <c r="F18" s="212">
        <v>35415.1</v>
      </c>
      <c r="G18" s="25">
        <f t="shared" si="1"/>
        <v>14.926283376470446</v>
      </c>
      <c r="H18" s="212">
        <v>1745</v>
      </c>
      <c r="I18" s="25">
        <f>SUM(H18*100/C18)</f>
        <v>0.7354592953836337</v>
      </c>
      <c r="J18" s="214">
        <v>1420.7</v>
      </c>
      <c r="K18" s="25">
        <f t="shared" si="2"/>
        <v>0.598777662436406</v>
      </c>
      <c r="L18" s="24"/>
      <c r="M18" s="25">
        <f t="shared" si="5"/>
        <v>0</v>
      </c>
      <c r="N18" s="215">
        <v>173552.8</v>
      </c>
      <c r="O18" s="25">
        <f t="shared" si="3"/>
        <v>73.14671633229611</v>
      </c>
      <c r="P18" s="208">
        <v>186</v>
      </c>
      <c r="Q18" s="218">
        <v>0.3993031938634292</v>
      </c>
      <c r="R18" s="7"/>
    </row>
    <row r="19" spans="1:18" ht="45" customHeight="1" thickBot="1">
      <c r="A19" s="30" t="s">
        <v>10</v>
      </c>
      <c r="B19" s="66" t="s">
        <v>118</v>
      </c>
      <c r="C19" s="219">
        <v>275095</v>
      </c>
      <c r="D19" s="212">
        <v>202673</v>
      </c>
      <c r="E19" s="25">
        <f t="shared" si="0"/>
        <v>73.67382177066105</v>
      </c>
      <c r="F19" s="212">
        <v>55142</v>
      </c>
      <c r="G19" s="25">
        <f t="shared" si="1"/>
        <v>20.044711826823463</v>
      </c>
      <c r="H19" s="212">
        <v>2814</v>
      </c>
      <c r="I19" s="25">
        <f t="shared" si="4"/>
        <v>1.0229193551318636</v>
      </c>
      <c r="J19" s="214">
        <v>12457</v>
      </c>
      <c r="K19" s="25">
        <f t="shared" si="2"/>
        <v>4.5282538759337685</v>
      </c>
      <c r="L19" s="24"/>
      <c r="M19" s="25">
        <f>SUM(L19*100/C19)</f>
        <v>0</v>
      </c>
      <c r="N19" s="215">
        <v>196440</v>
      </c>
      <c r="O19" s="25">
        <f t="shared" si="3"/>
        <v>71.40805903415183</v>
      </c>
      <c r="P19" s="208">
        <v>222</v>
      </c>
      <c r="Q19" s="218">
        <v>0.912901354695191</v>
      </c>
      <c r="R19" s="7"/>
    </row>
    <row r="20" spans="1:18" s="52" customFormat="1" ht="59.25" customHeight="1" thickBot="1">
      <c r="A20" s="30" t="s">
        <v>11</v>
      </c>
      <c r="B20" s="66" t="s">
        <v>119</v>
      </c>
      <c r="C20" s="219">
        <v>13172.300000000001</v>
      </c>
      <c r="D20" s="212">
        <v>12683.5</v>
      </c>
      <c r="E20" s="25">
        <f t="shared" si="0"/>
        <v>96.28918260288636</v>
      </c>
      <c r="F20" s="212">
        <v>138.5</v>
      </c>
      <c r="G20" s="25">
        <f t="shared" si="1"/>
        <v>1.0514488737729932</v>
      </c>
      <c r="H20" s="24"/>
      <c r="I20" s="25">
        <f t="shared" si="4"/>
        <v>0</v>
      </c>
      <c r="J20" s="214">
        <v>802.5</v>
      </c>
      <c r="K20" s="25">
        <f t="shared" si="2"/>
        <v>6.092330116987921</v>
      </c>
      <c r="L20" s="24"/>
      <c r="M20" s="25">
        <f t="shared" si="5"/>
        <v>0</v>
      </c>
      <c r="N20" s="215">
        <v>9481.2</v>
      </c>
      <c r="O20" s="25">
        <f t="shared" si="3"/>
        <v>71.97831813730329</v>
      </c>
      <c r="P20" s="208">
        <v>13</v>
      </c>
      <c r="Q20" s="218">
        <v>0.6550761051501226</v>
      </c>
      <c r="R20" s="51"/>
    </row>
    <row r="21" spans="1:18" ht="45" customHeight="1" thickBot="1">
      <c r="A21" s="30" t="s">
        <v>12</v>
      </c>
      <c r="B21" s="66" t="s">
        <v>120</v>
      </c>
      <c r="C21" s="219">
        <v>7169.6</v>
      </c>
      <c r="D21" s="212">
        <v>7169.6</v>
      </c>
      <c r="E21" s="25">
        <f>SUM(D21*100/C21)</f>
        <v>100</v>
      </c>
      <c r="F21" s="24"/>
      <c r="G21" s="25">
        <f t="shared" si="1"/>
        <v>0</v>
      </c>
      <c r="H21" s="24"/>
      <c r="I21" s="25">
        <f t="shared" si="4"/>
        <v>0</v>
      </c>
      <c r="J21" s="214">
        <v>1.32</v>
      </c>
      <c r="K21" s="25">
        <f t="shared" si="2"/>
        <v>0.018411068957821915</v>
      </c>
      <c r="L21" s="24"/>
      <c r="M21" s="25">
        <f t="shared" si="5"/>
        <v>0</v>
      </c>
      <c r="N21" s="215">
        <v>5482.6</v>
      </c>
      <c r="O21" s="25">
        <f t="shared" si="3"/>
        <v>76.47009596072304</v>
      </c>
      <c r="P21" s="208">
        <v>7</v>
      </c>
      <c r="Q21" s="218">
        <v>0.013170432379308454</v>
      </c>
      <c r="R21" s="67"/>
    </row>
    <row r="22" spans="1:18" ht="44.25" customHeight="1" thickBot="1">
      <c r="A22" s="30" t="s">
        <v>13</v>
      </c>
      <c r="B22" s="66" t="s">
        <v>121</v>
      </c>
      <c r="C22" s="219">
        <v>13328.099999999999</v>
      </c>
      <c r="D22" s="212">
        <v>8624.3</v>
      </c>
      <c r="E22" s="25">
        <f>SUM(D22*100/C22)</f>
        <v>64.70764775174256</v>
      </c>
      <c r="F22" s="212">
        <v>3621.3</v>
      </c>
      <c r="G22" s="25">
        <f t="shared" si="1"/>
        <v>27.170414387647156</v>
      </c>
      <c r="H22" s="212">
        <v>1082.5</v>
      </c>
      <c r="I22" s="25">
        <f t="shared" si="4"/>
        <v>8.12193786061029</v>
      </c>
      <c r="J22" s="210">
        <v>0</v>
      </c>
      <c r="K22" s="25">
        <f t="shared" si="2"/>
        <v>0</v>
      </c>
      <c r="L22" s="24"/>
      <c r="M22" s="25">
        <f t="shared" si="5"/>
        <v>0</v>
      </c>
      <c r="N22" s="215">
        <v>9890.9</v>
      </c>
      <c r="O22" s="25">
        <f t="shared" si="3"/>
        <v>74.21087776952454</v>
      </c>
      <c r="P22" s="208">
        <v>14</v>
      </c>
      <c r="Q22" s="218">
        <v>0</v>
      </c>
      <c r="R22" s="7"/>
    </row>
    <row r="23" spans="1:17" ht="17.25">
      <c r="A23" s="55"/>
      <c r="B23" s="56" t="s">
        <v>22</v>
      </c>
      <c r="C23" s="57">
        <v>2617843.2</v>
      </c>
      <c r="D23" s="57">
        <v>1907161</v>
      </c>
      <c r="E23" s="25">
        <v>74.3056532631783</v>
      </c>
      <c r="F23" s="57">
        <v>498314.0999999999</v>
      </c>
      <c r="G23" s="25">
        <v>15.340968887254713</v>
      </c>
      <c r="H23" s="60">
        <v>20622.3</v>
      </c>
      <c r="I23" s="25">
        <v>0.8418624456069107</v>
      </c>
      <c r="J23" s="59">
        <v>108778.52000000002</v>
      </c>
      <c r="K23" s="25">
        <v>0.749627957262064</v>
      </c>
      <c r="L23" s="57">
        <f>SUM(L9:L22)</f>
        <v>1961.8</v>
      </c>
      <c r="M23" s="58">
        <v>1.8856796280702273</v>
      </c>
      <c r="N23" s="57">
        <v>1814011.3</v>
      </c>
      <c r="O23" s="25">
        <v>68.05372294874482</v>
      </c>
      <c r="P23" s="207">
        <v>1773</v>
      </c>
      <c r="Q23" s="220">
        <v>1.23</v>
      </c>
    </row>
    <row r="24" spans="2:17" s="11" customFormat="1" ht="16.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17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17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sheetProtection/>
  <protectedRanges>
    <protectedRange sqref="D9" name="Range2_1_2_1"/>
    <protectedRange sqref="F9" name="Range2_1_2_1_1"/>
    <protectedRange sqref="H9" name="Range2_1_2_1_2"/>
    <protectedRange sqref="D10" name="Range2_1_2_1_2_1"/>
    <protectedRange sqref="F10" name="Range2_1_2_1_2_2"/>
    <protectedRange sqref="D11" name="Range2_1_2_1_2_3"/>
    <protectedRange sqref="F11" name="Range2_1_2_1_2_4"/>
    <protectedRange sqref="D12" name="Range2_1_2_1_2_5"/>
    <protectedRange sqref="F12" name="Range2_1_2_1_2_6"/>
    <protectedRange sqref="D13" name="Range2_1_2_1_2_7"/>
    <protectedRange sqref="F13" name="Range2_1_2_1_2_8"/>
    <protectedRange sqref="D14" name="Range2_1_2_1_2_9"/>
    <protectedRange sqref="F14" name="Range2_1_2_1_2_10"/>
    <protectedRange sqref="D15" name="Range2_1_2_1_2_11"/>
    <protectedRange sqref="F15" name="Range2_1_2_1_2_12"/>
    <protectedRange sqref="D16" name="Range2_1_2_1_2_13"/>
    <protectedRange sqref="F16" name="Range2_1_2_1_2_14"/>
    <protectedRange sqref="H16" name="Range2_1_2_1_2_15"/>
    <protectedRange sqref="D17" name="Range2_1_2_1_2_16"/>
    <protectedRange sqref="F17" name="Range2_1_2_1_2_17"/>
    <protectedRange sqref="H17" name="Range2_1_2_1_2_18"/>
    <protectedRange sqref="D18" name="Range2_1_2_1_2_19"/>
    <protectedRange sqref="F18" name="Range2_1_2_1_2_20"/>
    <protectedRange sqref="H18" name="Range2_1_2_1_2_21"/>
    <protectedRange sqref="D19" name="Range2_1_2_1_2_22"/>
    <protectedRange sqref="F19" name="Range2_1_2_1_2_23"/>
    <protectedRange sqref="H19" name="Range2_1_2_1_2_24"/>
    <protectedRange sqref="D20" name="Range2_1_2_1_2_25"/>
    <protectedRange sqref="F20" name="Range2_1_2_1_2_26"/>
    <protectedRange sqref="D22" name="Range2_1_2_1_2_27"/>
    <protectedRange sqref="F22" name="Range2_1_2_1_2_28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32" bottom="0.19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8">
      <selection activeCell="C17" sqref="C17:Q17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7.59765625" style="2" customWidth="1"/>
    <col min="9" max="9" width="6.3984375" style="2" customWidth="1"/>
    <col min="10" max="10" width="7.5" style="2" customWidth="1"/>
    <col min="11" max="11" width="6.59765625" style="2" customWidth="1"/>
    <col min="12" max="12" width="7.59765625" style="2" customWidth="1"/>
    <col min="13" max="13" width="5.59765625" style="2" customWidth="1"/>
    <col min="14" max="14" width="9" style="2" customWidth="1"/>
    <col min="15" max="15" width="6.59765625" style="2" customWidth="1"/>
    <col min="16" max="16" width="5.3984375" style="2" customWidth="1"/>
    <col min="17" max="17" width="5.59765625" style="2" customWidth="1"/>
    <col min="18" max="18" width="25.6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258"/>
      <c r="K1" s="258"/>
      <c r="L1" s="258"/>
      <c r="M1" s="258"/>
      <c r="N1" s="258"/>
      <c r="O1" s="258"/>
      <c r="P1" s="258"/>
      <c r="Q1" s="3"/>
      <c r="R1" s="3"/>
    </row>
    <row r="2" spans="1:17" ht="59.25" customHeight="1">
      <c r="A2" s="259" t="s">
        <v>145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60"/>
      <c r="O3" s="260"/>
      <c r="P3" s="260"/>
      <c r="Q3" s="260"/>
    </row>
    <row r="4" spans="2:17" ht="17.25">
      <c r="B4" s="4"/>
      <c r="P4" s="2" t="s">
        <v>53</v>
      </c>
      <c r="Q4" s="8"/>
    </row>
    <row r="5" spans="1:17" ht="27.75" customHeight="1">
      <c r="A5" s="261" t="s">
        <v>20</v>
      </c>
      <c r="B5" s="262" t="s">
        <v>21</v>
      </c>
      <c r="C5" s="257" t="s">
        <v>42</v>
      </c>
      <c r="D5" s="255" t="s">
        <v>44</v>
      </c>
      <c r="E5" s="256" t="s">
        <v>45</v>
      </c>
      <c r="F5" s="255" t="s">
        <v>46</v>
      </c>
      <c r="G5" s="256" t="s">
        <v>45</v>
      </c>
      <c r="H5" s="255" t="s">
        <v>48</v>
      </c>
      <c r="I5" s="256" t="s">
        <v>45</v>
      </c>
      <c r="J5" s="257" t="s">
        <v>49</v>
      </c>
      <c r="K5" s="256" t="s">
        <v>45</v>
      </c>
      <c r="L5" s="257" t="s">
        <v>50</v>
      </c>
      <c r="M5" s="256" t="s">
        <v>45</v>
      </c>
      <c r="N5" s="255" t="s">
        <v>51</v>
      </c>
      <c r="O5" s="256" t="s">
        <v>45</v>
      </c>
      <c r="P5" s="257" t="s">
        <v>52</v>
      </c>
      <c r="Q5" s="256" t="s">
        <v>47</v>
      </c>
    </row>
    <row r="6" spans="1:17" ht="78" customHeight="1">
      <c r="A6" s="261"/>
      <c r="B6" s="262"/>
      <c r="C6" s="257"/>
      <c r="D6" s="255"/>
      <c r="E6" s="256"/>
      <c r="F6" s="255"/>
      <c r="G6" s="256"/>
      <c r="H6" s="255"/>
      <c r="I6" s="256"/>
      <c r="J6" s="257"/>
      <c r="K6" s="256"/>
      <c r="L6" s="257"/>
      <c r="M6" s="256"/>
      <c r="N6" s="255"/>
      <c r="O6" s="256"/>
      <c r="P6" s="257"/>
      <c r="Q6" s="256"/>
    </row>
    <row r="7" spans="1:17" ht="13.5" customHeight="1" hidden="1">
      <c r="A7" s="261"/>
      <c r="B7" s="262"/>
      <c r="C7" s="257"/>
      <c r="D7" s="255"/>
      <c r="E7" s="256"/>
      <c r="F7" s="255"/>
      <c r="G7" s="256"/>
      <c r="H7" s="255"/>
      <c r="I7" s="256"/>
      <c r="J7" s="257"/>
      <c r="K7" s="23"/>
      <c r="L7" s="257"/>
      <c r="M7" s="23"/>
      <c r="N7" s="255"/>
      <c r="O7" s="23"/>
      <c r="P7" s="257"/>
      <c r="Q7" s="23"/>
    </row>
    <row r="8" spans="1:18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1">
        <v>5</v>
      </c>
      <c r="F8" s="16">
        <v>6</v>
      </c>
      <c r="G8" s="21">
        <v>7</v>
      </c>
      <c r="H8" s="16">
        <v>8</v>
      </c>
      <c r="I8" s="21">
        <v>9</v>
      </c>
      <c r="J8" s="115">
        <v>10</v>
      </c>
      <c r="K8" s="116">
        <v>11</v>
      </c>
      <c r="L8" s="115">
        <v>12</v>
      </c>
      <c r="M8" s="116">
        <v>13</v>
      </c>
      <c r="N8" s="16">
        <v>14</v>
      </c>
      <c r="O8" s="21">
        <v>15</v>
      </c>
      <c r="P8" s="19">
        <v>16</v>
      </c>
      <c r="Q8" s="21">
        <v>17</v>
      </c>
      <c r="R8" s="5"/>
    </row>
    <row r="9" spans="1:18" s="15" customFormat="1" ht="70.5" customHeight="1">
      <c r="A9" s="44" t="s">
        <v>0</v>
      </c>
      <c r="B9" s="45" t="s">
        <v>88</v>
      </c>
      <c r="C9" s="46">
        <v>562817</v>
      </c>
      <c r="D9" s="191">
        <v>350073</v>
      </c>
      <c r="E9" s="192">
        <f>SUM(D9*100/C9)</f>
        <v>62.20014676173605</v>
      </c>
      <c r="F9" s="191">
        <v>127842</v>
      </c>
      <c r="G9" s="192">
        <f aca="true" t="shared" si="0" ref="G9:G16">SUM(F9*100/C9)</f>
        <v>22.714665690624127</v>
      </c>
      <c r="H9" s="191">
        <v>3175</v>
      </c>
      <c r="I9" s="192">
        <f>SUM(H9*100/C9)</f>
        <v>0.5641265278056633</v>
      </c>
      <c r="J9" s="200">
        <v>13239</v>
      </c>
      <c r="K9" s="192">
        <f>SUM(J9*100/C9)</f>
        <v>2.3522743627147014</v>
      </c>
      <c r="L9" s="38"/>
      <c r="M9" s="192">
        <f>SUM(L9*100/C9)</f>
        <v>0</v>
      </c>
      <c r="N9" s="191">
        <v>378068.8</v>
      </c>
      <c r="O9" s="192">
        <f>SUM(N9*100/C9)</f>
        <v>67.17437461910355</v>
      </c>
      <c r="P9" s="193">
        <v>360</v>
      </c>
      <c r="Q9" s="218">
        <v>2.1478842391145636</v>
      </c>
      <c r="R9" s="35"/>
    </row>
    <row r="10" spans="1:18" ht="45.75" customHeight="1">
      <c r="A10" s="44" t="s">
        <v>1</v>
      </c>
      <c r="B10" s="45" t="s">
        <v>89</v>
      </c>
      <c r="C10" s="46">
        <v>129271</v>
      </c>
      <c r="D10" s="191">
        <v>107185</v>
      </c>
      <c r="E10" s="192">
        <f>SUM(D10*100/C10)</f>
        <v>82.91496159231382</v>
      </c>
      <c r="F10" s="191">
        <v>20636.5</v>
      </c>
      <c r="G10" s="192">
        <f t="shared" si="0"/>
        <v>15.96375057050692</v>
      </c>
      <c r="H10" s="191">
        <v>390</v>
      </c>
      <c r="I10" s="192">
        <f>SUM(H10*100/C10)</f>
        <v>0.30169179475675134</v>
      </c>
      <c r="J10" s="200">
        <v>663.5</v>
      </c>
      <c r="K10" s="192">
        <f>SUM(J10*100/C10)</f>
        <v>0.5132628354387295</v>
      </c>
      <c r="L10" s="156"/>
      <c r="M10" s="192">
        <f>SUM(L10*100/C10)</f>
        <v>0</v>
      </c>
      <c r="N10" s="191">
        <v>84064.3</v>
      </c>
      <c r="O10" s="192">
        <f>SUM(N10*100/C10)</f>
        <v>65.02951164607684</v>
      </c>
      <c r="P10" s="193">
        <v>113</v>
      </c>
      <c r="Q10" s="218">
        <v>0.13293107408608384</v>
      </c>
      <c r="R10" s="7"/>
    </row>
    <row r="11" spans="1:18" ht="49.5" customHeight="1">
      <c r="A11" s="44" t="s">
        <v>2</v>
      </c>
      <c r="B11" s="45" t="s">
        <v>87</v>
      </c>
      <c r="C11" s="46">
        <v>499653</v>
      </c>
      <c r="D11" s="191">
        <v>384404</v>
      </c>
      <c r="E11" s="192">
        <f aca="true" t="shared" si="1" ref="E11:E16">SUM(D11*100/C11)</f>
        <v>76.93419232947666</v>
      </c>
      <c r="F11" s="191">
        <v>82051</v>
      </c>
      <c r="G11" s="192">
        <f t="shared" si="0"/>
        <v>16.421596588032095</v>
      </c>
      <c r="H11" s="191">
        <v>3069</v>
      </c>
      <c r="I11" s="192">
        <f aca="true" t="shared" si="2" ref="I11:I16">SUM(H11*100/C11)</f>
        <v>0.6142262730334852</v>
      </c>
      <c r="J11" s="46"/>
      <c r="K11" s="192">
        <f aca="true" t="shared" si="3" ref="K11:K16">SUM(J11*100/C11)</f>
        <v>0</v>
      </c>
      <c r="L11" s="200">
        <v>36340</v>
      </c>
      <c r="M11" s="192">
        <f aca="true" t="shared" si="4" ref="M11:M16">SUM(L11*100/C11)</f>
        <v>7.273047494961503</v>
      </c>
      <c r="N11" s="191">
        <v>420225</v>
      </c>
      <c r="O11" s="192">
        <f aca="true" t="shared" si="5" ref="O11:O16">SUM(N11*100/C11)</f>
        <v>84.10336773720962</v>
      </c>
      <c r="P11" s="193">
        <v>413</v>
      </c>
      <c r="Q11" s="218">
        <v>-0.7799786310752588</v>
      </c>
      <c r="R11" s="20"/>
    </row>
    <row r="12" spans="1:18" ht="42.75" customHeight="1">
      <c r="A12" s="44" t="s">
        <v>3</v>
      </c>
      <c r="B12" s="45" t="s">
        <v>90</v>
      </c>
      <c r="C12" s="46">
        <v>236495</v>
      </c>
      <c r="D12" s="191">
        <v>187391</v>
      </c>
      <c r="E12" s="192">
        <f t="shared" si="1"/>
        <v>79.23677033341086</v>
      </c>
      <c r="F12" s="191">
        <v>30385</v>
      </c>
      <c r="G12" s="192">
        <f t="shared" si="0"/>
        <v>12.848051755851076</v>
      </c>
      <c r="H12" s="191">
        <v>1310</v>
      </c>
      <c r="I12" s="192">
        <f t="shared" si="2"/>
        <v>0.5539229159178841</v>
      </c>
      <c r="J12" s="200">
        <v>10745</v>
      </c>
      <c r="K12" s="192">
        <f t="shared" si="3"/>
        <v>4.543436436288293</v>
      </c>
      <c r="L12" s="194"/>
      <c r="M12" s="192">
        <f t="shared" si="4"/>
        <v>0</v>
      </c>
      <c r="N12" s="191">
        <v>172278</v>
      </c>
      <c r="O12" s="192">
        <f t="shared" si="5"/>
        <v>72.84636038816889</v>
      </c>
      <c r="P12" s="193">
        <v>182</v>
      </c>
      <c r="Q12" s="218">
        <v>1.9113894440427177</v>
      </c>
      <c r="R12" s="7"/>
    </row>
    <row r="13" spans="1:18" ht="46.5" customHeight="1">
      <c r="A13" s="44" t="s">
        <v>4</v>
      </c>
      <c r="B13" s="45" t="s">
        <v>91</v>
      </c>
      <c r="C13" s="46">
        <v>210127</v>
      </c>
      <c r="D13" s="191">
        <v>167142</v>
      </c>
      <c r="E13" s="192">
        <f t="shared" si="1"/>
        <v>79.54332379941654</v>
      </c>
      <c r="F13" s="191">
        <v>21254</v>
      </c>
      <c r="G13" s="192">
        <f t="shared" si="0"/>
        <v>10.114835313881605</v>
      </c>
      <c r="H13" s="191">
        <v>1595</v>
      </c>
      <c r="I13" s="192">
        <f>SUM(H13*100/C13)</f>
        <v>0.7590647560760874</v>
      </c>
      <c r="J13" s="200">
        <v>14004</v>
      </c>
      <c r="K13" s="192">
        <f t="shared" si="3"/>
        <v>6.664540968081208</v>
      </c>
      <c r="L13" s="156"/>
      <c r="M13" s="192">
        <f t="shared" si="4"/>
        <v>0</v>
      </c>
      <c r="N13" s="191">
        <v>141561</v>
      </c>
      <c r="O13" s="192">
        <f t="shared" si="5"/>
        <v>67.36925763942759</v>
      </c>
      <c r="P13" s="193">
        <v>176</v>
      </c>
      <c r="Q13" s="218">
        <v>2.067613806238719</v>
      </c>
      <c r="R13" s="7"/>
    </row>
    <row r="14" spans="1:23" s="79" customFormat="1" ht="30" customHeight="1">
      <c r="A14" s="44" t="s">
        <v>5</v>
      </c>
      <c r="B14" s="45" t="s">
        <v>92</v>
      </c>
      <c r="C14" s="46">
        <v>66582.4</v>
      </c>
      <c r="D14" s="191">
        <v>63172</v>
      </c>
      <c r="E14" s="192">
        <f t="shared" si="1"/>
        <v>94.87792569808238</v>
      </c>
      <c r="F14" s="191">
        <v>3410.4</v>
      </c>
      <c r="G14" s="192">
        <f t="shared" si="0"/>
        <v>5.122074301917625</v>
      </c>
      <c r="H14" s="191"/>
      <c r="I14" s="192">
        <f t="shared" si="2"/>
        <v>0</v>
      </c>
      <c r="J14" s="200">
        <v>3746.9</v>
      </c>
      <c r="K14" s="192">
        <f t="shared" si="3"/>
        <v>5.627463113375307</v>
      </c>
      <c r="L14" s="194"/>
      <c r="M14" s="192">
        <f t="shared" si="4"/>
        <v>0</v>
      </c>
      <c r="N14" s="191">
        <v>54602.8</v>
      </c>
      <c r="O14" s="192">
        <f t="shared" si="5"/>
        <v>82.00785793242659</v>
      </c>
      <c r="P14" s="193">
        <v>61</v>
      </c>
      <c r="Q14" s="218">
        <v>3.427382286354593</v>
      </c>
      <c r="R14" s="78"/>
      <c r="S14" s="15"/>
      <c r="T14" s="15"/>
      <c r="U14" s="15"/>
      <c r="V14" s="15"/>
      <c r="W14" s="15"/>
    </row>
    <row r="15" spans="1:23" s="9" customFormat="1" ht="30" customHeight="1">
      <c r="A15" s="44" t="s">
        <v>6</v>
      </c>
      <c r="B15" s="29" t="s">
        <v>94</v>
      </c>
      <c r="C15" s="46">
        <v>10886</v>
      </c>
      <c r="D15" s="191">
        <v>6770</v>
      </c>
      <c r="E15" s="192">
        <f>SUM(D15*100/C15)</f>
        <v>62.18996876722396</v>
      </c>
      <c r="F15" s="191">
        <v>3440</v>
      </c>
      <c r="G15" s="192">
        <f t="shared" si="0"/>
        <v>31.60022046665442</v>
      </c>
      <c r="H15" s="191">
        <v>676</v>
      </c>
      <c r="I15" s="192">
        <f>SUM(H15*100/C15)</f>
        <v>6.209810766121624</v>
      </c>
      <c r="J15" s="200">
        <v>399</v>
      </c>
      <c r="K15" s="192">
        <f>SUM(J15*100/C15)</f>
        <v>3.665258129707882</v>
      </c>
      <c r="L15" s="194"/>
      <c r="M15" s="192"/>
      <c r="N15" s="191">
        <v>6003</v>
      </c>
      <c r="O15" s="192">
        <f>SUM(N15*100/C15)</f>
        <v>55.14422193643212</v>
      </c>
      <c r="P15" s="193">
        <v>8</v>
      </c>
      <c r="Q15" s="218">
        <v>2.93468667255075</v>
      </c>
      <c r="R15" s="7"/>
      <c r="S15" s="2"/>
      <c r="T15" s="2"/>
      <c r="U15" s="2"/>
      <c r="V15" s="2"/>
      <c r="W15" s="2"/>
    </row>
    <row r="16" spans="1:23" s="9" customFormat="1" ht="30" customHeight="1">
      <c r="A16" s="44" t="s">
        <v>7</v>
      </c>
      <c r="B16" s="80" t="s">
        <v>93</v>
      </c>
      <c r="C16" s="46">
        <v>7181.4</v>
      </c>
      <c r="D16" s="191">
        <v>7152.8</v>
      </c>
      <c r="E16" s="192">
        <f t="shared" si="1"/>
        <v>99.60174896259782</v>
      </c>
      <c r="F16" s="191">
        <v>28.6</v>
      </c>
      <c r="G16" s="192">
        <f t="shared" si="0"/>
        <v>0.3982510374021779</v>
      </c>
      <c r="H16" s="194"/>
      <c r="I16" s="192">
        <f t="shared" si="2"/>
        <v>0</v>
      </c>
      <c r="J16" s="200">
        <v>168.9</v>
      </c>
      <c r="K16" s="192">
        <f t="shared" si="3"/>
        <v>2.35190909850447</v>
      </c>
      <c r="L16" s="194"/>
      <c r="M16" s="192">
        <f t="shared" si="4"/>
        <v>0</v>
      </c>
      <c r="N16" s="191">
        <v>5764.4</v>
      </c>
      <c r="O16" s="192">
        <f t="shared" si="5"/>
        <v>80.26847132871028</v>
      </c>
      <c r="P16" s="193">
        <v>5</v>
      </c>
      <c r="Q16" s="218">
        <v>0.5994591026214358</v>
      </c>
      <c r="R16" s="7"/>
      <c r="S16" s="2"/>
      <c r="T16" s="2"/>
      <c r="U16" s="2"/>
      <c r="V16" s="2"/>
      <c r="W16" s="2"/>
    </row>
    <row r="17" spans="1:18" ht="29.25" customHeight="1">
      <c r="A17" s="17"/>
      <c r="B17" s="31" t="s">
        <v>22</v>
      </c>
      <c r="C17" s="195">
        <v>1723012.7999999998</v>
      </c>
      <c r="D17" s="195">
        <v>1273289.8</v>
      </c>
      <c r="E17" s="192">
        <v>73.13083446411811</v>
      </c>
      <c r="F17" s="195">
        <v>289047.5</v>
      </c>
      <c r="G17" s="192">
        <v>13.799334519615819</v>
      </c>
      <c r="H17" s="195">
        <v>10215</v>
      </c>
      <c r="I17" s="192">
        <v>0.8217805919643716</v>
      </c>
      <c r="J17" s="198">
        <v>42966.3</v>
      </c>
      <c r="K17" s="199">
        <v>2.13467060586017</v>
      </c>
      <c r="L17" s="198">
        <v>36340</v>
      </c>
      <c r="M17" s="199">
        <v>-1.7321826764506694</v>
      </c>
      <c r="N17" s="195">
        <v>1262567.3</v>
      </c>
      <c r="O17" s="192">
        <v>67.60125806902414</v>
      </c>
      <c r="P17" s="196">
        <v>1318</v>
      </c>
      <c r="Q17" s="197">
        <v>1.55</v>
      </c>
      <c r="R17" s="10"/>
    </row>
    <row r="19" spans="2:17" s="11" customFormat="1" ht="16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7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</sheetData>
  <sheetProtection/>
  <protectedRanges>
    <protectedRange sqref="H14" name="Range2_1_2_1_2_13"/>
    <protectedRange sqref="D9" name="Range2_1_2_1_3"/>
    <protectedRange sqref="F9" name="Range2_1_2_1_4"/>
    <protectedRange sqref="H9" name="Range2_1_2_1_5"/>
    <protectedRange sqref="D10" name="Range2_1_2_1_2_12"/>
    <protectedRange sqref="F10" name="Range2_1_2_1_2_22"/>
    <protectedRange sqref="H10" name="Range2_1_2_1_2_23"/>
    <protectedRange sqref="D11" name="Range2_1_2_1_2_24"/>
    <protectedRange sqref="F11" name="Range2_1_2_1_2_25"/>
    <protectedRange sqref="H11" name="Range2_1_2_1_2_26"/>
    <protectedRange sqref="D12" name="Range2_1_2_1_2_27"/>
    <protectedRange sqref="F12" name="Range2_1_2_1_2_28"/>
    <protectedRange sqref="H12" name="Range2_1_2_1_2_29"/>
    <protectedRange sqref="D13" name="Range2_1_2_1_2_30"/>
    <protectedRange sqref="F13" name="Range2_1_2_1_2_31"/>
    <protectedRange sqref="H13" name="Range2_1_2_1_2_32"/>
    <protectedRange sqref="D14" name="Range2_1_2_1_2_33"/>
    <protectedRange sqref="F14" name="Range2_1_2_1_2_34"/>
    <protectedRange sqref="D15" name="Range2_1_2_1_2_35"/>
    <protectedRange sqref="F15" name="Range2_1_2_1_2_36"/>
    <protectedRange sqref="H15" name="Range2_1_2_1_2_37"/>
    <protectedRange sqref="D16" name="Range2_1_2_1_2_38"/>
    <protectedRange sqref="F16" name="Range2_1_2_1_2_39"/>
  </protectedRanges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1" right="0.2" top="0.29" bottom="0.19" header="0.31496062992125984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zoomScale="130" zoomScaleNormal="130" zoomScalePageLayoutView="0" workbookViewId="0" topLeftCell="B12">
      <selection activeCell="C16" sqref="C16:Q16"/>
    </sheetView>
  </sheetViews>
  <sheetFormatPr defaultColWidth="8.796875" defaultRowHeight="15"/>
  <cols>
    <col min="1" max="1" width="3.8984375" style="2" customWidth="1"/>
    <col min="2" max="2" width="20.0976562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7.59765625" style="2" customWidth="1"/>
    <col min="9" max="9" width="6.3984375" style="2" customWidth="1"/>
    <col min="10" max="10" width="7.5" style="2" customWidth="1"/>
    <col min="11" max="11" width="4.59765625" style="2" customWidth="1"/>
    <col min="12" max="12" width="6.8984375" style="2" customWidth="1"/>
    <col min="13" max="13" width="5.59765625" style="2" customWidth="1"/>
    <col min="14" max="14" width="9" style="2" customWidth="1"/>
    <col min="15" max="15" width="7.5" style="2" customWidth="1"/>
    <col min="16" max="16" width="5.8984375" style="2" customWidth="1"/>
    <col min="17" max="17" width="8.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258"/>
      <c r="K1" s="258"/>
      <c r="L1" s="258"/>
      <c r="M1" s="258"/>
      <c r="N1" s="258"/>
      <c r="O1" s="258"/>
      <c r="P1" s="258"/>
      <c r="Q1" s="3"/>
      <c r="R1" s="3"/>
    </row>
    <row r="2" spans="1:17" ht="59.25" customHeight="1">
      <c r="A2" s="259" t="s">
        <v>144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2"/>
    </row>
    <row r="3" spans="1:17" ht="23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60"/>
      <c r="O3" s="260"/>
      <c r="P3" s="260"/>
      <c r="Q3" s="260"/>
    </row>
    <row r="4" spans="2:17" ht="17.25">
      <c r="B4" s="4"/>
      <c r="P4" s="2" t="s">
        <v>53</v>
      </c>
      <c r="Q4" s="8"/>
    </row>
    <row r="5" spans="1:17" ht="27.75" customHeight="1">
      <c r="A5" s="261" t="s">
        <v>20</v>
      </c>
      <c r="B5" s="262" t="s">
        <v>21</v>
      </c>
      <c r="C5" s="257" t="s">
        <v>42</v>
      </c>
      <c r="D5" s="255" t="s">
        <v>44</v>
      </c>
      <c r="E5" s="256" t="s">
        <v>45</v>
      </c>
      <c r="F5" s="255" t="s">
        <v>46</v>
      </c>
      <c r="G5" s="256" t="s">
        <v>45</v>
      </c>
      <c r="H5" s="255" t="s">
        <v>48</v>
      </c>
      <c r="I5" s="256" t="s">
        <v>45</v>
      </c>
      <c r="J5" s="257" t="s">
        <v>49</v>
      </c>
      <c r="K5" s="256" t="s">
        <v>45</v>
      </c>
      <c r="L5" s="257" t="s">
        <v>50</v>
      </c>
      <c r="M5" s="256" t="s">
        <v>45</v>
      </c>
      <c r="N5" s="255" t="s">
        <v>51</v>
      </c>
      <c r="O5" s="256" t="s">
        <v>45</v>
      </c>
      <c r="P5" s="257" t="s">
        <v>52</v>
      </c>
      <c r="Q5" s="256" t="s">
        <v>47</v>
      </c>
    </row>
    <row r="6" spans="1:17" ht="78" customHeight="1">
      <c r="A6" s="261"/>
      <c r="B6" s="262"/>
      <c r="C6" s="257"/>
      <c r="D6" s="255"/>
      <c r="E6" s="256"/>
      <c r="F6" s="255"/>
      <c r="G6" s="256"/>
      <c r="H6" s="255"/>
      <c r="I6" s="256"/>
      <c r="J6" s="257"/>
      <c r="K6" s="256"/>
      <c r="L6" s="257"/>
      <c r="M6" s="256"/>
      <c r="N6" s="255"/>
      <c r="O6" s="256"/>
      <c r="P6" s="257"/>
      <c r="Q6" s="256"/>
    </row>
    <row r="7" spans="1:17" ht="13.5" customHeight="1" hidden="1">
      <c r="A7" s="261"/>
      <c r="B7" s="262"/>
      <c r="C7" s="257"/>
      <c r="D7" s="255"/>
      <c r="E7" s="256"/>
      <c r="F7" s="255"/>
      <c r="G7" s="256"/>
      <c r="H7" s="255"/>
      <c r="I7" s="256"/>
      <c r="J7" s="257"/>
      <c r="K7" s="23"/>
      <c r="L7" s="257"/>
      <c r="M7" s="23"/>
      <c r="N7" s="255"/>
      <c r="O7" s="23"/>
      <c r="P7" s="257"/>
      <c r="Q7" s="23"/>
    </row>
    <row r="8" spans="1:18" s="6" customFormat="1" ht="14.25" customHeight="1">
      <c r="A8" s="115">
        <v>1</v>
      </c>
      <c r="B8" s="115">
        <v>2</v>
      </c>
      <c r="C8" s="115">
        <v>3</v>
      </c>
      <c r="D8" s="115">
        <v>4</v>
      </c>
      <c r="E8" s="116">
        <v>5</v>
      </c>
      <c r="F8" s="115">
        <v>6</v>
      </c>
      <c r="G8" s="116">
        <v>7</v>
      </c>
      <c r="H8" s="115">
        <v>8</v>
      </c>
      <c r="I8" s="116">
        <v>9</v>
      </c>
      <c r="J8" s="115">
        <v>10</v>
      </c>
      <c r="K8" s="116">
        <v>11</v>
      </c>
      <c r="L8" s="115">
        <v>12</v>
      </c>
      <c r="M8" s="116">
        <v>13</v>
      </c>
      <c r="N8" s="115">
        <v>14</v>
      </c>
      <c r="O8" s="116">
        <v>15</v>
      </c>
      <c r="P8" s="117">
        <v>16</v>
      </c>
      <c r="Q8" s="116">
        <v>17</v>
      </c>
      <c r="R8" s="5"/>
    </row>
    <row r="9" spans="1:18" ht="39" customHeight="1">
      <c r="A9" s="179" t="s">
        <v>0</v>
      </c>
      <c r="B9" s="180" t="s">
        <v>68</v>
      </c>
      <c r="C9" s="59">
        <v>407546.6</v>
      </c>
      <c r="D9" s="190">
        <v>307237.1</v>
      </c>
      <c r="E9" s="181">
        <f aca="true" t="shared" si="0" ref="E9:E15">SUM(D9*100/C9)</f>
        <v>75.38698642069397</v>
      </c>
      <c r="F9" s="190">
        <v>351.8</v>
      </c>
      <c r="G9" s="181">
        <f aca="true" t="shared" si="1" ref="G9:G15">SUM(F9*100/C9)</f>
        <v>0.0863214169864256</v>
      </c>
      <c r="H9" s="190"/>
      <c r="I9" s="181">
        <f aca="true" t="shared" si="2" ref="I9:I15">SUM(H9*100/C9)</f>
        <v>0</v>
      </c>
      <c r="J9" s="190">
        <v>33958.6</v>
      </c>
      <c r="K9" s="181">
        <f aca="true" t="shared" si="3" ref="K9:K15">SUM(J9*100/C9)</f>
        <v>8.332445909253078</v>
      </c>
      <c r="L9" s="182"/>
      <c r="M9" s="181"/>
      <c r="N9" s="190">
        <v>302339.1</v>
      </c>
      <c r="O9" s="181">
        <f aca="true" t="shared" si="4" ref="O9:O15">SUM(N9*100/C9)</f>
        <v>74.18516066628945</v>
      </c>
      <c r="P9" s="99">
        <v>322</v>
      </c>
      <c r="Q9" s="218">
        <v>2.1392173222263735</v>
      </c>
      <c r="R9" s="20"/>
    </row>
    <row r="10" spans="1:18" s="15" customFormat="1" ht="39" customHeight="1">
      <c r="A10" s="179" t="s">
        <v>1</v>
      </c>
      <c r="B10" s="180" t="s">
        <v>69</v>
      </c>
      <c r="C10" s="59">
        <v>489220.4</v>
      </c>
      <c r="D10" s="190">
        <v>303405.4</v>
      </c>
      <c r="E10" s="181">
        <f t="shared" si="0"/>
        <v>62.01814151658435</v>
      </c>
      <c r="F10" s="190">
        <v>91524</v>
      </c>
      <c r="G10" s="181">
        <f t="shared" si="1"/>
        <v>18.70813236733382</v>
      </c>
      <c r="H10" s="182"/>
      <c r="I10" s="181">
        <f t="shared" si="2"/>
        <v>0</v>
      </c>
      <c r="J10" s="190">
        <v>123.4</v>
      </c>
      <c r="K10" s="181">
        <f t="shared" si="3"/>
        <v>0.025223805058006574</v>
      </c>
      <c r="L10" s="190"/>
      <c r="M10" s="183">
        <f>SUM(L10*100/C10)</f>
        <v>0</v>
      </c>
      <c r="N10" s="190">
        <v>337704</v>
      </c>
      <c r="O10" s="181">
        <f t="shared" si="4"/>
        <v>69.02901023751258</v>
      </c>
      <c r="P10" s="99">
        <v>372</v>
      </c>
      <c r="Q10" s="218">
        <v>0.00506800323957938</v>
      </c>
      <c r="R10" s="35"/>
    </row>
    <row r="11" spans="1:23" s="79" customFormat="1" ht="48" customHeight="1">
      <c r="A11" s="179" t="s">
        <v>2</v>
      </c>
      <c r="B11" s="180" t="s">
        <v>73</v>
      </c>
      <c r="C11" s="59">
        <v>112283</v>
      </c>
      <c r="D11" s="190">
        <v>86261</v>
      </c>
      <c r="E11" s="181">
        <f>SUM(D11*100/C11)</f>
        <v>76.82463062084199</v>
      </c>
      <c r="F11" s="190">
        <v>14261</v>
      </c>
      <c r="G11" s="181">
        <f>SUM(F11*100/C11)</f>
        <v>12.700943152569845</v>
      </c>
      <c r="H11" s="182">
        <v>0</v>
      </c>
      <c r="I11" s="181">
        <f>SUM(H11*100/C11)</f>
        <v>0</v>
      </c>
      <c r="J11" s="190">
        <v>793</v>
      </c>
      <c r="K11" s="183">
        <f>SUM(J11*100/C11)</f>
        <v>0.7062511689213862</v>
      </c>
      <c r="L11" s="182"/>
      <c r="M11" s="181"/>
      <c r="N11" s="190">
        <v>88372</v>
      </c>
      <c r="O11" s="181">
        <f>SUM(N11*100/C11)</f>
        <v>78.7047015131409</v>
      </c>
      <c r="P11" s="99">
        <v>123</v>
      </c>
      <c r="Q11" s="218">
        <v>0.04046460303994795</v>
      </c>
      <c r="R11" s="35"/>
      <c r="S11" s="15"/>
      <c r="T11" s="15"/>
      <c r="U11" s="15"/>
      <c r="V11" s="15"/>
      <c r="W11" s="15"/>
    </row>
    <row r="12" spans="1:23" s="79" customFormat="1" ht="30" customHeight="1">
      <c r="A12" s="179" t="s">
        <v>3</v>
      </c>
      <c r="B12" s="180" t="s">
        <v>74</v>
      </c>
      <c r="C12" s="59">
        <v>152387.2</v>
      </c>
      <c r="D12" s="190">
        <v>152375.2</v>
      </c>
      <c r="E12" s="181">
        <f>SUM(D12*100/C12)</f>
        <v>99.99212532286177</v>
      </c>
      <c r="F12" s="182"/>
      <c r="G12" s="181">
        <f>SUM(F12*100/C12)</f>
        <v>0</v>
      </c>
      <c r="H12" s="182"/>
      <c r="I12" s="181"/>
      <c r="J12" s="190">
        <v>8045.6</v>
      </c>
      <c r="K12" s="181">
        <f>SUM(J12*100/C12)</f>
        <v>5.27970853195019</v>
      </c>
      <c r="L12" s="190"/>
      <c r="M12" s="183">
        <f>SUM(L12*100/C12)</f>
        <v>0</v>
      </c>
      <c r="N12" s="190">
        <v>112339</v>
      </c>
      <c r="O12" s="181">
        <f>SUM(N12*100/C12)</f>
        <v>73.71944625270363</v>
      </c>
      <c r="P12" s="99">
        <v>142</v>
      </c>
      <c r="Q12" s="218">
        <v>5.260969070816714</v>
      </c>
      <c r="R12" s="35"/>
      <c r="S12" s="15"/>
      <c r="T12" s="15"/>
      <c r="U12" s="15"/>
      <c r="V12" s="15"/>
      <c r="W12" s="15"/>
    </row>
    <row r="13" spans="1:18" ht="45.75" customHeight="1">
      <c r="A13" s="179" t="s">
        <v>4</v>
      </c>
      <c r="B13" s="180" t="s">
        <v>72</v>
      </c>
      <c r="C13" s="59">
        <v>10969</v>
      </c>
      <c r="D13" s="190">
        <v>8252</v>
      </c>
      <c r="E13" s="181">
        <f t="shared" si="0"/>
        <v>75.23019418360835</v>
      </c>
      <c r="F13" s="190">
        <v>2717</v>
      </c>
      <c r="G13" s="181">
        <f t="shared" si="1"/>
        <v>24.76980581639165</v>
      </c>
      <c r="H13" s="182"/>
      <c r="I13" s="181">
        <f t="shared" si="2"/>
        <v>0</v>
      </c>
      <c r="J13" s="190">
        <v>2120</v>
      </c>
      <c r="K13" s="181">
        <f t="shared" si="3"/>
        <v>19.327194821770444</v>
      </c>
      <c r="L13" s="184"/>
      <c r="M13" s="181"/>
      <c r="N13" s="190">
        <v>5860</v>
      </c>
      <c r="O13" s="181">
        <f t="shared" si="4"/>
        <v>53.423283799799435</v>
      </c>
      <c r="P13" s="99">
        <v>11</v>
      </c>
      <c r="Q13" s="218">
        <v>7.968426987408382</v>
      </c>
      <c r="R13" s="7"/>
    </row>
    <row r="14" spans="1:18" s="15" customFormat="1" ht="42.75" customHeight="1">
      <c r="A14" s="179" t="s">
        <v>5</v>
      </c>
      <c r="B14" s="180" t="s">
        <v>70</v>
      </c>
      <c r="C14" s="59">
        <v>85581</v>
      </c>
      <c r="D14" s="190">
        <v>62786.6</v>
      </c>
      <c r="E14" s="181">
        <f>SUM(D14*100/C14)</f>
        <v>73.3651160888515</v>
      </c>
      <c r="F14" s="190">
        <v>981</v>
      </c>
      <c r="G14" s="181">
        <f>SUM(F14*100/C14)</f>
        <v>1.1462824692396676</v>
      </c>
      <c r="H14" s="182"/>
      <c r="I14" s="181">
        <f>SUM(H14*100/C14)</f>
        <v>0</v>
      </c>
      <c r="J14" s="190">
        <v>531.7</v>
      </c>
      <c r="K14" s="181">
        <f>SUM(J14*100/C14)</f>
        <v>0.6212827613605825</v>
      </c>
      <c r="L14" s="184"/>
      <c r="M14" s="181"/>
      <c r="N14" s="190">
        <v>53768.8</v>
      </c>
      <c r="O14" s="181">
        <f>SUM(N14*100/C14)</f>
        <v>62.827964150921346</v>
      </c>
      <c r="P14" s="99">
        <v>55</v>
      </c>
      <c r="Q14" s="218">
        <v>0.43056292235372245</v>
      </c>
      <c r="R14" s="35"/>
    </row>
    <row r="15" spans="1:18" s="15" customFormat="1" ht="56.25" customHeight="1">
      <c r="A15" s="179" t="s">
        <v>6</v>
      </c>
      <c r="B15" s="180" t="s">
        <v>71</v>
      </c>
      <c r="C15" s="59">
        <v>176732.2</v>
      </c>
      <c r="D15" s="190">
        <v>37961.5</v>
      </c>
      <c r="E15" s="181">
        <f t="shared" si="0"/>
        <v>21.479673766297257</v>
      </c>
      <c r="F15" s="190">
        <v>92036.7</v>
      </c>
      <c r="G15" s="181">
        <f t="shared" si="1"/>
        <v>52.07692769059628</v>
      </c>
      <c r="H15" s="182"/>
      <c r="I15" s="181">
        <f t="shared" si="2"/>
        <v>0</v>
      </c>
      <c r="J15" s="190">
        <v>19753.8</v>
      </c>
      <c r="K15" s="181">
        <f t="shared" si="3"/>
        <v>11.177250099302785</v>
      </c>
      <c r="L15" s="182">
        <v>0</v>
      </c>
      <c r="M15" s="183">
        <f>SUM(L15*100/C15)</f>
        <v>0</v>
      </c>
      <c r="N15" s="190">
        <v>91430.9</v>
      </c>
      <c r="O15" s="181">
        <f t="shared" si="4"/>
        <v>51.73414918164318</v>
      </c>
      <c r="P15" s="99">
        <v>108</v>
      </c>
      <c r="Q15" s="218">
        <v>1.6452059259994638</v>
      </c>
      <c r="R15" s="35"/>
    </row>
    <row r="16" spans="1:18" ht="28.5" customHeight="1">
      <c r="A16" s="185"/>
      <c r="B16" s="186" t="s">
        <v>22</v>
      </c>
      <c r="C16" s="187">
        <v>1434719.4</v>
      </c>
      <c r="D16" s="187">
        <v>958278.7999999999</v>
      </c>
      <c r="E16" s="181">
        <v>61.947119285585146</v>
      </c>
      <c r="F16" s="187">
        <v>201871.5</v>
      </c>
      <c r="G16" s="181">
        <v>12.323299853413255</v>
      </c>
      <c r="H16" s="187">
        <v>0</v>
      </c>
      <c r="I16" s="181">
        <v>0</v>
      </c>
      <c r="J16" s="187">
        <v>65326.09999999999</v>
      </c>
      <c r="K16" s="181">
        <v>0.31510697105653895</v>
      </c>
      <c r="L16" s="187">
        <v>0</v>
      </c>
      <c r="M16" s="183"/>
      <c r="N16" s="187">
        <v>991813.8</v>
      </c>
      <c r="O16" s="181">
        <v>63.77826915267344</v>
      </c>
      <c r="P16" s="188">
        <v>1133</v>
      </c>
      <c r="Q16" s="189">
        <v>2.4985</v>
      </c>
      <c r="R16" s="10"/>
    </row>
    <row r="18" spans="2:17" s="11" customFormat="1" ht="16.5">
      <c r="B18" s="3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7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</sheetData>
  <sheetProtection/>
  <protectedRanges>
    <protectedRange sqref="D9" name="Range2_1_2_1"/>
    <protectedRange sqref="F9" name="Range2_1_2_1_1"/>
    <protectedRange sqref="D10" name="Range2_1_2_1_2_8"/>
    <protectedRange sqref="F10" name="Range2_1_2_1_2_10"/>
    <protectedRange sqref="D11" name="Range2_1_2_1_2_11"/>
    <protectedRange sqref="F11" name="Range2_1_2_1_2_12"/>
    <protectedRange sqref="D12" name="Range2_1_2_1_2_13"/>
    <protectedRange sqref="D13" name="Range2_1_2_1_2_14"/>
    <protectedRange sqref="F13" name="Range2_1_2_1_2_16"/>
    <protectedRange sqref="D14" name="Range2_1_2_1_2_17"/>
    <protectedRange sqref="F14" name="Range2_1_2_1_2_18"/>
    <protectedRange sqref="D15" name="Range2_1_2_1_2_19"/>
    <protectedRange sqref="F15" name="Range2_1_2_1_2_20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2" bottom="0.19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L5">
      <selection activeCell="L12" sqref="L12:S12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8.898437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6.59765625" style="2" customWidth="1"/>
    <col min="9" max="9" width="6.3984375" style="2" customWidth="1"/>
    <col min="10" max="10" width="8.59765625" style="2" customWidth="1"/>
    <col min="11" max="11" width="6.3984375" style="2" customWidth="1"/>
    <col min="12" max="12" width="7.5" style="2" customWidth="1"/>
    <col min="13" max="13" width="6.59765625" style="2" customWidth="1"/>
    <col min="14" max="14" width="5.5" style="2" customWidth="1"/>
    <col min="15" max="15" width="5.59765625" style="2" customWidth="1"/>
    <col min="16" max="16" width="9" style="2" customWidth="1"/>
    <col min="17" max="17" width="6.59765625" style="2" customWidth="1"/>
    <col min="18" max="18" width="5.3984375" style="2" customWidth="1"/>
    <col min="19" max="19" width="5.59765625" style="2" customWidth="1"/>
    <col min="20" max="20" width="25.69921875" style="2" customWidth="1"/>
    <col min="21" max="21" width="10.3984375" style="2" customWidth="1"/>
    <col min="22" max="22" width="10.8984375" style="2" customWidth="1"/>
    <col min="23" max="16384" width="9" style="2" customWidth="1"/>
  </cols>
  <sheetData>
    <row r="1" spans="12:20" ht="45" customHeight="1">
      <c r="L1" s="258"/>
      <c r="M1" s="258"/>
      <c r="N1" s="258"/>
      <c r="O1" s="258"/>
      <c r="P1" s="258"/>
      <c r="Q1" s="258"/>
      <c r="R1" s="258"/>
      <c r="S1" s="3"/>
      <c r="T1" s="3"/>
    </row>
    <row r="2" spans="1:19" ht="59.25" customHeight="1">
      <c r="A2" s="259" t="s">
        <v>146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12"/>
    </row>
    <row r="3" spans="1:19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60"/>
      <c r="Q3" s="260"/>
      <c r="R3" s="260"/>
      <c r="S3" s="260"/>
    </row>
    <row r="4" spans="2:19" ht="17.25">
      <c r="B4" s="4"/>
      <c r="R4" s="2" t="s">
        <v>53</v>
      </c>
      <c r="S4" s="8"/>
    </row>
    <row r="5" spans="1:19" ht="27.75" customHeight="1">
      <c r="A5" s="261" t="s">
        <v>20</v>
      </c>
      <c r="B5" s="262" t="s">
        <v>21</v>
      </c>
      <c r="C5" s="257" t="s">
        <v>42</v>
      </c>
      <c r="D5" s="255" t="s">
        <v>44</v>
      </c>
      <c r="E5" s="256" t="s">
        <v>45</v>
      </c>
      <c r="F5" s="255" t="s">
        <v>46</v>
      </c>
      <c r="G5" s="256" t="s">
        <v>45</v>
      </c>
      <c r="H5" s="255" t="s">
        <v>48</v>
      </c>
      <c r="I5" s="256" t="s">
        <v>45</v>
      </c>
      <c r="J5" s="257" t="s">
        <v>137</v>
      </c>
      <c r="K5" s="256" t="s">
        <v>45</v>
      </c>
      <c r="L5" s="257" t="s">
        <v>49</v>
      </c>
      <c r="M5" s="256" t="s">
        <v>45</v>
      </c>
      <c r="N5" s="257" t="s">
        <v>50</v>
      </c>
      <c r="O5" s="256" t="s">
        <v>45</v>
      </c>
      <c r="P5" s="255" t="s">
        <v>51</v>
      </c>
      <c r="Q5" s="256" t="s">
        <v>45</v>
      </c>
      <c r="R5" s="257" t="s">
        <v>52</v>
      </c>
      <c r="S5" s="256" t="s">
        <v>47</v>
      </c>
    </row>
    <row r="6" spans="1:19" ht="78" customHeight="1">
      <c r="A6" s="261"/>
      <c r="B6" s="262"/>
      <c r="C6" s="257"/>
      <c r="D6" s="255"/>
      <c r="E6" s="256"/>
      <c r="F6" s="255"/>
      <c r="G6" s="256"/>
      <c r="H6" s="255"/>
      <c r="I6" s="256"/>
      <c r="J6" s="257"/>
      <c r="K6" s="256"/>
      <c r="L6" s="257"/>
      <c r="M6" s="256"/>
      <c r="N6" s="257"/>
      <c r="O6" s="256"/>
      <c r="P6" s="255"/>
      <c r="Q6" s="256"/>
      <c r="R6" s="257"/>
      <c r="S6" s="256"/>
    </row>
    <row r="7" spans="1:19" ht="13.5" customHeight="1" hidden="1">
      <c r="A7" s="261"/>
      <c r="B7" s="262"/>
      <c r="C7" s="257"/>
      <c r="D7" s="255"/>
      <c r="E7" s="256"/>
      <c r="F7" s="255"/>
      <c r="G7" s="256"/>
      <c r="H7" s="255"/>
      <c r="I7" s="256"/>
      <c r="J7" s="257"/>
      <c r="K7" s="82"/>
      <c r="L7" s="257"/>
      <c r="M7" s="23"/>
      <c r="N7" s="257"/>
      <c r="O7" s="23"/>
      <c r="P7" s="255"/>
      <c r="Q7" s="23"/>
      <c r="R7" s="257"/>
      <c r="S7" s="23"/>
    </row>
    <row r="8" spans="1:20" s="6" customFormat="1" ht="14.25" customHeight="1">
      <c r="A8" s="16">
        <v>1</v>
      </c>
      <c r="B8" s="115">
        <v>2</v>
      </c>
      <c r="C8" s="115">
        <v>3</v>
      </c>
      <c r="D8" s="115">
        <v>4</v>
      </c>
      <c r="E8" s="116">
        <v>5</v>
      </c>
      <c r="F8" s="115">
        <v>6</v>
      </c>
      <c r="G8" s="116">
        <v>7</v>
      </c>
      <c r="H8" s="115">
        <v>8</v>
      </c>
      <c r="I8" s="116">
        <v>9</v>
      </c>
      <c r="J8" s="202"/>
      <c r="K8" s="116"/>
      <c r="L8" s="115">
        <v>10</v>
      </c>
      <c r="M8" s="116">
        <v>11</v>
      </c>
      <c r="N8" s="115">
        <v>12</v>
      </c>
      <c r="O8" s="116">
        <v>13</v>
      </c>
      <c r="P8" s="115">
        <v>14</v>
      </c>
      <c r="Q8" s="116">
        <v>15</v>
      </c>
      <c r="R8" s="117">
        <v>16</v>
      </c>
      <c r="S8" s="116">
        <v>17</v>
      </c>
      <c r="T8" s="5"/>
    </row>
    <row r="9" spans="1:20" ht="44.25" customHeight="1">
      <c r="A9" s="44" t="s">
        <v>0</v>
      </c>
      <c r="B9" s="29" t="s">
        <v>104</v>
      </c>
      <c r="C9" s="61">
        <v>189942.7</v>
      </c>
      <c r="D9" s="203">
        <v>151945.6</v>
      </c>
      <c r="E9" s="25">
        <f>SUM(D9*100/C9)</f>
        <v>79.9954933777397</v>
      </c>
      <c r="F9" s="203">
        <v>25565.3</v>
      </c>
      <c r="G9" s="25">
        <f>SUM(F9*100/C9)</f>
        <v>13.459480148486884</v>
      </c>
      <c r="H9" s="24"/>
      <c r="I9" s="25">
        <f>SUM(H9*100/C9)</f>
        <v>0</v>
      </c>
      <c r="J9" s="24"/>
      <c r="K9" s="25">
        <f>SUM(J9*100/C9)</f>
        <v>0</v>
      </c>
      <c r="L9" s="204">
        <v>376.6</v>
      </c>
      <c r="M9" s="64">
        <f>SUM(L9*100/C9)</f>
        <v>0.1982703204703313</v>
      </c>
      <c r="N9" s="62"/>
      <c r="O9" s="25">
        <f>SUM(N9*100/C9)</f>
        <v>0</v>
      </c>
      <c r="P9" s="204">
        <v>147343.9</v>
      </c>
      <c r="Q9" s="25">
        <f>SUM(P9*100/C9)</f>
        <v>77.57281538063847</v>
      </c>
      <c r="R9" s="99">
        <v>170</v>
      </c>
      <c r="S9" s="221">
        <v>0.110302376714542</v>
      </c>
      <c r="T9" s="20"/>
    </row>
    <row r="10" spans="1:20" ht="43.5" customHeight="1">
      <c r="A10" s="44" t="s">
        <v>1</v>
      </c>
      <c r="B10" s="29" t="s">
        <v>105</v>
      </c>
      <c r="C10" s="65">
        <v>116693</v>
      </c>
      <c r="D10" s="203">
        <v>107803</v>
      </c>
      <c r="E10" s="25">
        <f>SUM(D10*100/C10)</f>
        <v>92.38171955472907</v>
      </c>
      <c r="F10" s="203"/>
      <c r="G10" s="25">
        <f>SUM(F10*100/C10)</f>
        <v>0</v>
      </c>
      <c r="H10" s="24"/>
      <c r="I10" s="25">
        <f>SUM(H10*100/C10)</f>
        <v>0</v>
      </c>
      <c r="J10" s="24"/>
      <c r="K10" s="25">
        <f>SUM(J10*100/C10)</f>
        <v>0</v>
      </c>
      <c r="L10" s="204">
        <v>1241.4</v>
      </c>
      <c r="M10" s="64">
        <f>SUM(L10*100/C10)</f>
        <v>1.0638170241574045</v>
      </c>
      <c r="N10" s="62"/>
      <c r="O10" s="25">
        <f>SUM(N10*100/C10)</f>
        <v>0</v>
      </c>
      <c r="P10" s="204">
        <v>84371.3</v>
      </c>
      <c r="Q10" s="25">
        <f>SUM(P10*100/C10)</f>
        <v>72.30193756266442</v>
      </c>
      <c r="R10" s="201">
        <v>130</v>
      </c>
      <c r="S10" s="221">
        <v>0.446887554537993</v>
      </c>
      <c r="T10" s="7"/>
    </row>
    <row r="11" spans="1:20" ht="45.75" customHeight="1">
      <c r="A11" s="44" t="s">
        <v>2</v>
      </c>
      <c r="B11" s="29" t="s">
        <v>106</v>
      </c>
      <c r="C11" s="61">
        <v>33551.9</v>
      </c>
      <c r="D11" s="203">
        <v>31597.7</v>
      </c>
      <c r="E11" s="25">
        <f>SUM(D11*100/C11)</f>
        <v>94.17559065209421</v>
      </c>
      <c r="F11" s="203">
        <v>1099.2</v>
      </c>
      <c r="G11" s="22">
        <f>SUM(F11*100/C11)</f>
        <v>3.2761184910541576</v>
      </c>
      <c r="H11" s="18"/>
      <c r="I11" s="22">
        <f>SUM(H11*100/C11)</f>
        <v>0</v>
      </c>
      <c r="J11" s="18"/>
      <c r="K11" s="25">
        <f>SUM(J11*100/C11)</f>
        <v>0</v>
      </c>
      <c r="L11" s="65">
        <v>0</v>
      </c>
      <c r="M11" s="63">
        <f>SUM(L11*100/C11)</f>
        <v>0</v>
      </c>
      <c r="N11" s="62"/>
      <c r="O11" s="22">
        <f>SUM(N11*100/C11)</f>
        <v>0</v>
      </c>
      <c r="P11" s="204">
        <v>30319.8</v>
      </c>
      <c r="Q11" s="22">
        <f>SUM(P11*100/C11)</f>
        <v>90.36686446967235</v>
      </c>
      <c r="R11" s="201">
        <v>37</v>
      </c>
      <c r="S11" s="221">
        <v>0</v>
      </c>
      <c r="T11" s="7"/>
    </row>
    <row r="12" spans="1:20" ht="29.25" customHeight="1">
      <c r="A12" s="17"/>
      <c r="B12" s="31" t="s">
        <v>22</v>
      </c>
      <c r="C12" s="32">
        <v>340187.60000000003</v>
      </c>
      <c r="D12" s="32">
        <v>291346.3</v>
      </c>
      <c r="E12" s="25">
        <v>76.11805119741432</v>
      </c>
      <c r="F12" s="32">
        <v>26664.5</v>
      </c>
      <c r="G12" s="22">
        <v>4.284906956887126</v>
      </c>
      <c r="H12" s="32">
        <v>0</v>
      </c>
      <c r="I12" s="33">
        <v>0</v>
      </c>
      <c r="J12" s="24"/>
      <c r="K12" s="25">
        <v>3.054037386812846</v>
      </c>
      <c r="L12" s="32">
        <v>1618</v>
      </c>
      <c r="M12" s="33">
        <v>1.6773241434009514</v>
      </c>
      <c r="N12" s="32"/>
      <c r="O12" s="33">
        <v>0</v>
      </c>
      <c r="P12" s="32">
        <v>262035</v>
      </c>
      <c r="Q12" s="22">
        <v>66.44084851446381</v>
      </c>
      <c r="R12" s="34">
        <v>337</v>
      </c>
      <c r="S12" s="70">
        <v>0.187</v>
      </c>
      <c r="T12" s="10"/>
    </row>
    <row r="14" spans="2:19" s="11" customFormat="1" ht="16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2:19" ht="17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2:19" ht="17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</sheetData>
  <sheetProtection/>
  <protectedRanges>
    <protectedRange sqref="D9" name="Range2_1_2_1"/>
    <protectedRange sqref="F9" name="Range2_1_2_1_1"/>
    <protectedRange sqref="F10" name="Range2_1_2_1_2"/>
    <protectedRange sqref="D10" name="Range2_1_2_1_2_1"/>
    <protectedRange sqref="D11" name="Range2_1_2_1_2_2"/>
    <protectedRange sqref="F11" name="Range2_1_2_1_2_3"/>
  </protectedRanges>
  <mergeCells count="22">
    <mergeCell ref="J5:J7"/>
    <mergeCell ref="K5:K6"/>
    <mergeCell ref="F5:F7"/>
    <mergeCell ref="G5:G7"/>
    <mergeCell ref="H5:H7"/>
    <mergeCell ref="I5:I7"/>
    <mergeCell ref="R5:R7"/>
    <mergeCell ref="S5:S6"/>
    <mergeCell ref="N5:N7"/>
    <mergeCell ref="O5:O6"/>
    <mergeCell ref="P5:P7"/>
    <mergeCell ref="Q5:Q6"/>
    <mergeCell ref="L5:L7"/>
    <mergeCell ref="M5:M6"/>
    <mergeCell ref="L1:R1"/>
    <mergeCell ref="A2:R2"/>
    <mergeCell ref="P3:S3"/>
    <mergeCell ref="A5:A7"/>
    <mergeCell ref="B5:B7"/>
    <mergeCell ref="C5:C7"/>
    <mergeCell ref="D5:D7"/>
    <mergeCell ref="E5:E7"/>
  </mergeCells>
  <printOptions/>
  <pageMargins left="0.2" right="0.2" top="0.35" bottom="0.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artak-p</dc:creator>
  <cp:keywords/>
  <dc:description/>
  <cp:lastModifiedBy>Armine</cp:lastModifiedBy>
  <cp:lastPrinted>2019-10-03T12:24:07Z</cp:lastPrinted>
  <dcterms:created xsi:type="dcterms:W3CDTF">2003-05-26T07:15:15Z</dcterms:created>
  <dcterms:modified xsi:type="dcterms:W3CDTF">2019-10-03T12:28:17Z</dcterms:modified>
  <cp:category/>
  <cp:version/>
  <cp:contentType/>
  <cp:contentStatus/>
</cp:coreProperties>
</file>